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2D8171B3-7494-437F-8383-5B78570E020A}" xr6:coauthVersionLast="47" xr6:coauthVersionMax="47" xr10:uidLastSave="{00000000-0000-0000-0000-000000000000}"/>
  <bookViews>
    <workbookView xWindow="7440" yWindow="1905" windowWidth="16515" windowHeight="14175" xr2:uid="{00000000-000D-0000-FFFF-FFFF00000000}"/>
  </bookViews>
  <sheets>
    <sheet name="EJECUCIÓ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L84" i="1" l="1"/>
  <c r="L85" i="1"/>
  <c r="L86" i="1"/>
  <c r="L78" i="1"/>
  <c r="L79" i="1"/>
  <c r="L80" i="1"/>
  <c r="L81" i="1"/>
  <c r="L82" i="1"/>
  <c r="L83" i="1"/>
  <c r="L63" i="1"/>
  <c r="L64" i="1"/>
  <c r="L57" i="1"/>
  <c r="L58" i="1"/>
  <c r="L59" i="1"/>
  <c r="L60" i="1"/>
  <c r="L61" i="1"/>
  <c r="L62" i="1"/>
  <c r="L52" i="1"/>
  <c r="L53" i="1"/>
  <c r="L54" i="1"/>
  <c r="L24" i="1"/>
  <c r="L25" i="1"/>
  <c r="L26" i="1"/>
  <c r="L27" i="1"/>
  <c r="L28" i="1"/>
  <c r="L30" i="1"/>
  <c r="L31" i="1"/>
  <c r="L32" i="1"/>
  <c r="L33" i="1"/>
  <c r="L34" i="1"/>
  <c r="L35" i="1"/>
  <c r="L36" i="1"/>
  <c r="L37" i="1"/>
  <c r="L38" i="1"/>
  <c r="L40" i="1"/>
  <c r="L41" i="1"/>
  <c r="L42" i="1"/>
  <c r="L43" i="1"/>
  <c r="L44" i="1"/>
  <c r="L45" i="1"/>
  <c r="L46" i="1"/>
  <c r="L47" i="1"/>
  <c r="L48" i="1"/>
  <c r="L50" i="1"/>
  <c r="L51" i="1"/>
  <c r="L55" i="1"/>
  <c r="L56" i="1"/>
  <c r="L69" i="1"/>
  <c r="L70" i="1"/>
  <c r="L71" i="1"/>
  <c r="L72" i="1"/>
  <c r="L73" i="1"/>
  <c r="L74" i="1"/>
  <c r="L75" i="1"/>
  <c r="L76" i="1"/>
  <c r="L77" i="1"/>
  <c r="K29" i="1"/>
  <c r="K23" i="1"/>
  <c r="K49" i="1"/>
  <c r="K65" i="1"/>
  <c r="K87" i="1" l="1"/>
  <c r="K98" i="1" s="1"/>
  <c r="Q103" i="1" s="1"/>
  <c r="J65" i="1"/>
  <c r="L65" i="1" s="1"/>
  <c r="K22" i="1" l="1"/>
  <c r="J39" i="1"/>
  <c r="L39" i="1" s="1"/>
  <c r="J29" i="1"/>
  <c r="J49" i="1"/>
  <c r="J23" i="1"/>
  <c r="I29" i="1"/>
  <c r="I23" i="1"/>
  <c r="I49" i="1"/>
  <c r="H29" i="1"/>
  <c r="H49" i="1"/>
  <c r="H23" i="1"/>
  <c r="G49" i="1"/>
  <c r="G29" i="1"/>
  <c r="G23" i="1"/>
  <c r="F75" i="1"/>
  <c r="F65" i="1"/>
  <c r="F49" i="1"/>
  <c r="F39" i="1"/>
  <c r="F29" i="1"/>
  <c r="F23" i="1"/>
  <c r="E49" i="1"/>
  <c r="E65" i="1"/>
  <c r="E75" i="1"/>
  <c r="E39" i="1"/>
  <c r="E29" i="1"/>
  <c r="E23" i="1"/>
  <c r="L29" i="1" l="1"/>
  <c r="J87" i="1"/>
  <c r="J22" i="1" s="1"/>
  <c r="L49" i="1"/>
  <c r="L23" i="1"/>
  <c r="I87" i="1"/>
  <c r="I98" i="1" s="1"/>
  <c r="H87" i="1"/>
  <c r="H22" i="1" s="1"/>
  <c r="E87" i="1"/>
  <c r="E98" i="1" s="1"/>
  <c r="G87" i="1"/>
  <c r="F87" i="1"/>
  <c r="L87" i="1" l="1"/>
  <c r="L98" i="1" s="1"/>
  <c r="J98" i="1"/>
  <c r="H98" i="1"/>
  <c r="E22" i="1"/>
  <c r="I22" i="1"/>
  <c r="F22" i="1"/>
  <c r="F98" i="1"/>
  <c r="G98" i="1"/>
  <c r="G22" i="1"/>
  <c r="L22" i="1" s="1"/>
</calcChain>
</file>

<file path=xl/sharedStrings.xml><?xml version="1.0" encoding="utf-8"?>
<sst xmlns="http://schemas.openxmlformats.org/spreadsheetml/2006/main" count="93" uniqueCount="92">
  <si>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</si>
  <si>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</si>
  <si>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</si>
  <si>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</si>
  <si>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</si>
  <si>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</si>
  <si>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</si>
  <si>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</si>
  <si>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</si>
  <si>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</si>
  <si>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</si>
  <si>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</si>
  <si>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</si>
  <si>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</si>
  <si>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</si>
  <si>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</si>
  <si>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</si>
  <si>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</si>
  <si>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</si>
  <si>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</si>
  <si>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</si>
  <si>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</si>
  <si>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</si>
  <si>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</si>
  <si>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</si>
  <si>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</si>
  <si>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</si>
  <si>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</si>
  <si>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</si>
  <si>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</si>
  <si>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</si>
  <si>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</si>
  <si>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</si>
  <si>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</si>
  <si>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</si>
  <si>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</si>
  <si>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2.5.3 - TRANSFERENCIAS DE CAPITAL A GOBIERNOS GENERALES LOCALES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</si>
  <si>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</si>
  <si>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</si>
  <si>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</si>
  <si>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</si>
  <si>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</si>
  <si>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</si>
  <si>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</si>
  <si>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</si>
  <si>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</si>
  <si>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</si>
  <si>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</si>
  <si>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</si>
  <si>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</si>
  <si>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</si>
  <si>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</si>
  <si>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</si>
  <si>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</si>
  <si>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</si>
  <si>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</si>
  <si>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</si>
  <si>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</si>
  <si>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</si>
  <si>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</si>
  <si>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</si>
  <si>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</si>
  <si>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</si>
  <si>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</si>
  <si>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</si>
  <si>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</si>
  <si>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</si>
  <si>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</si>
  <si>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</si>
  <si>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</si>
  <si>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</si>
  <si>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</si>
  <si>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</si>
  <si>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</si>
  <si>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</si>
  <si>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</si>
  <si>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</si>
  <si>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</si>
  <si>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</si>
  <si>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</si>
  <si>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</si>
  <si>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</si>
  <si>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</si>
  <si>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</si>
  <si>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</si>
  <si>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</si>
  <si>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 xml:space="preserve">   DESDE 01 DE ENERO HASTA 31 DE MAYO, AÑO 2025</t>
  </si>
  <si>
    <t>2.8 - ADQUISICIÓN DE ACTIVOS FINANCIEROS CON FINES DE POLÍTICA</t>
  </si>
  <si>
    <t>2.5.4 - TRANSFERENCIAS DE CAPITAL A EMPRESAS PÚBLICAS NO FINANCIERAS</t>
  </si>
  <si>
    <t>2.5.2 - TRANSFERENCIAS DE CAPITAL AL GOBIERNO GENERAL NACIONAL</t>
  </si>
  <si>
    <t>2.4.2 - TRANSFERENCIAS CORRIENTES AL GOBIERNO GENERAL NACIONAL</t>
  </si>
  <si>
    <t>DETALLE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</si>
</sst>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3" fontId="11" fillId="0" borderId="2" xfId="1" applyFont="1" applyBorder="1" applyAlignment="1">
      <alignment vertical="center" wrapText="1"/>
    </xf>
    <xf numFmtId="43" fontId="11" fillId="0" borderId="2" xfId="1" applyFont="1" applyBorder="1"/>
    <xf numFmtId="4" fontId="11" fillId="0" borderId="0" xfId="0" applyNumberFormat="1" applyFont="1"/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 indent="2"/>
    </xf>
    <xf numFmtId="43" fontId="11" fillId="0" borderId="0" xfId="0" applyNumberFormat="1" applyFont="1"/>
    <xf numFmtId="43" fontId="11" fillId="0" borderId="2" xfId="1" applyFont="1" applyBorder="1" applyAlignment="1">
      <alignment horizontal="left" vertical="center" wrapText="1" indent="2"/>
    </xf>
    <xf numFmtId="43" fontId="11" fillId="0" borderId="2" xfId="1" applyFont="1" applyBorder="1" applyAlignment="1">
      <alignment horizontal="left" vertical="center" wrapText="1"/>
    </xf>
    <xf numFmtId="43" fontId="8" fillId="2" borderId="7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left" vertical="center" wrapText="1"/>
    </xf>
    <xf numFmtId="43" fontId="11" fillId="0" borderId="4" xfId="1" applyFont="1" applyBorder="1" applyAlignment="1">
      <alignment horizontal="left" vertical="center" wrapText="1" indent="2"/>
    </xf>
    <xf numFmtId="43" fontId="8" fillId="0" borderId="8" xfId="1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 indent="2"/>
    </xf>
    <xf numFmtId="43" fontId="11" fillId="0" borderId="5" xfId="1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43" fontId="0" fillId="0" borderId="0" xfId="0" applyNumberFormat="1"/>
    <xf numFmtId="43" fontId="8" fillId="0" borderId="11" xfId="1" applyFont="1" applyBorder="1" applyAlignment="1">
      <alignment horizontal="left" vertical="center" wrapText="1"/>
    </xf>
    <xf numFmtId="43" fontId="8" fillId="0" borderId="11" xfId="1" applyFont="1" applyBorder="1" applyAlignment="1">
      <alignment vertical="center" wrapText="1"/>
    </xf>
    <xf numFmtId="0" fontId="8" fillId="2" borderId="12" xfId="0" applyFont="1" applyFill="1" applyBorder="1" applyAlignment="1">
      <alignment horizontal="center" vertical="center" wrapText="1"/>
    </xf>
    <xf numFmtId="43" fontId="11" fillId="0" borderId="3" xfId="1" applyFont="1" applyBorder="1"/>
    <xf numFmtId="43" fontId="11" fillId="0" borderId="3" xfId="1" applyFont="1" applyBorder="1" applyAlignment="1">
      <alignment vertical="center" wrapText="1"/>
    </xf>
    <xf numFmtId="43" fontId="8" fillId="2" borderId="13" xfId="1" applyFont="1" applyFill="1" applyBorder="1" applyAlignment="1">
      <alignment horizontal="left" vertical="center" wrapText="1"/>
    </xf>
    <xf numFmtId="43" fontId="8" fillId="0" borderId="9" xfId="1" applyFont="1" applyBorder="1" applyAlignment="1">
      <alignment vertical="center" wrapText="1"/>
    </xf>
    <xf numFmtId="43" fontId="8" fillId="0" borderId="9" xfId="1" applyFont="1" applyBorder="1" applyAlignment="1">
      <alignment horizontal="left" vertical="center" wrapText="1"/>
    </xf>
    <xf numFmtId="43" fontId="8" fillId="0" borderId="12" xfId="1" applyFont="1" applyBorder="1" applyAlignment="1">
      <alignment horizontal="left" vertical="center" wrapText="1"/>
    </xf>
    <xf numFmtId="43" fontId="8" fillId="0" borderId="12" xfId="1" applyFont="1" applyBorder="1" applyAlignment="1">
      <alignment vertical="center" wrapText="1"/>
    </xf>
    <xf numFmtId="43" fontId="8" fillId="2" borderId="9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2" fontId="11" fillId="0" borderId="2" xfId="1" applyNumberFormat="1" applyFont="1" applyBorder="1" applyAlignment="1">
      <alignment horizontal="right" vertical="center" wrapText="1" indent="2"/>
    </xf>
    <xf numFmtId="2" fontId="11" fillId="0" borderId="2" xfId="1" applyNumberFormat="1" applyFont="1" applyBorder="1" applyAlignment="1">
      <alignment vertical="center"/>
    </xf>
    <xf numFmtId="2" fontId="11" fillId="0" borderId="3" xfId="1" applyNumberFormat="1" applyFont="1" applyBorder="1" applyAlignment="1">
      <alignment vertical="center"/>
    </xf>
    <xf numFmtId="2" fontId="11" fillId="0" borderId="2" xfId="1" applyNumberFormat="1" applyFont="1" applyBorder="1" applyAlignment="1">
      <alignment horizontal="right" vertical="center"/>
    </xf>
    <xf numFmtId="2" fontId="11" fillId="0" borderId="3" xfId="1" applyNumberFormat="1" applyFont="1" applyBorder="1" applyAlignment="1">
      <alignment horizontal="right" vertical="center"/>
    </xf>
    <xf numFmtId="43" fontId="11" fillId="0" borderId="3" xfId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43" fontId="8" fillId="0" borderId="14" xfId="0" applyNumberFormat="1" applyFont="1" applyBorder="1" applyAlignment="1">
      <alignment vertical="center"/>
    </xf>
    <xf numFmtId="43" fontId="11" fillId="0" borderId="5" xfId="1" applyFont="1" applyBorder="1" applyAlignment="1">
      <alignment horizontal="left" vertical="center" wrapText="1"/>
    </xf>
    <xf numFmtId="43" fontId="11" fillId="0" borderId="5" xfId="1" applyFont="1" applyBorder="1" applyAlignment="1">
      <alignment vertical="center"/>
    </xf>
    <xf numFmtId="43" fontId="11" fillId="0" borderId="4" xfId="1" applyFont="1" applyBorder="1" applyAlignment="1">
      <alignment horizontal="left" vertical="center" wrapText="1"/>
    </xf>
    <xf numFmtId="43" fontId="11" fillId="0" borderId="4" xfId="1" applyFont="1" applyBorder="1" applyAlignment="1">
      <alignment vertical="center"/>
    </xf>
    <xf numFmtId="2" fontId="11" fillId="0" borderId="5" xfId="1" applyNumberFormat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2" fontId="11" fillId="0" borderId="9" xfId="1" applyNumberFormat="1" applyFont="1" applyBorder="1" applyAlignment="1">
      <alignment vertical="center"/>
    </xf>
    <xf numFmtId="2" fontId="8" fillId="0" borderId="7" xfId="1" applyNumberFormat="1" applyFont="1" applyBorder="1" applyAlignment="1">
      <alignment vertical="center"/>
    </xf>
    <xf numFmtId="43" fontId="8" fillId="0" borderId="12" xfId="1" applyFont="1" applyBorder="1" applyAlignment="1">
      <alignment vertical="center"/>
    </xf>
    <xf numFmtId="2" fontId="8" fillId="0" borderId="9" xfId="1" applyNumberFormat="1" applyFont="1" applyBorder="1" applyAlignment="1">
      <alignment vertical="center"/>
    </xf>
    <xf numFmtId="2" fontId="8" fillId="0" borderId="11" xfId="1" applyNumberFormat="1" applyFont="1" applyBorder="1" applyAlignment="1">
      <alignment vertical="center"/>
    </xf>
    <xf numFmtId="43" fontId="8" fillId="0" borderId="2" xfId="0" applyNumberFormat="1" applyFont="1" applyBorder="1" applyAlignment="1">
      <alignment vertical="center"/>
    </xf>
    <xf numFmtId="2" fontId="8" fillId="0" borderId="2" xfId="0" applyNumberFormat="1" applyFont="1" applyBorder="1" applyAlignment="1">
      <alignment horizontal="right" vertical="center"/>
    </xf>
    <xf numFmtId="2" fontId="8" fillId="0" borderId="2" xfId="0" applyNumberFormat="1" applyFont="1" applyBorder="1" applyAlignment="1">
      <alignment vertical="center"/>
    </xf>
    <xf numFmtId="43" fontId="8" fillId="0" borderId="9" xfId="0" applyNumberFormat="1" applyFont="1" applyBorder="1" applyAlignment="1">
      <alignment vertical="center"/>
    </xf>
    <xf numFmtId="43" fontId="8" fillId="0" borderId="2" xfId="0" applyNumberFormat="1" applyFont="1" applyBorder="1"/>
    <xf numFmtId="2" fontId="11" fillId="0" borderId="5" xfId="1" applyNumberFormat="1" applyFont="1" applyBorder="1" applyAlignment="1">
      <alignment horizontal="right" vertical="center" wrapText="1" indent="2"/>
    </xf>
    <xf numFmtId="2" fontId="8" fillId="0" borderId="13" xfId="1" applyNumberFormat="1" applyFont="1" applyBorder="1" applyAlignment="1">
      <alignment vertical="center"/>
    </xf>
    <xf numFmtId="2" fontId="8" fillId="0" borderId="9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2" fontId="11" fillId="0" borderId="10" xfId="1" applyNumberFormat="1" applyFont="1" applyBorder="1" applyAlignment="1">
      <alignment vertical="center"/>
    </xf>
    <xf numFmtId="2" fontId="11" fillId="0" borderId="15" xfId="1" applyNumberFormat="1" applyFont="1" applyBorder="1" applyAlignment="1">
      <alignment vertical="center"/>
    </xf>
    <xf numFmtId="2" fontId="11" fillId="0" borderId="12" xfId="1" applyNumberFormat="1" applyFont="1" applyBorder="1" applyAlignment="1">
      <alignment vertical="center"/>
    </xf>
    <xf numFmtId="0" fontId="8" fillId="0" borderId="12" xfId="0" applyFont="1" applyBorder="1" applyAlignment="1">
      <alignment horizontal="left" vertical="center" wrapText="1"/>
    </xf>
    <xf numFmtId="43" fontId="8" fillId="0" borderId="13" xfId="1" applyFont="1" applyBorder="1" applyAlignment="1">
      <alignment horizontal="left" vertical="center" wrapText="1"/>
    </xf>
    <xf numFmtId="2" fontId="11" fillId="0" borderId="14" xfId="1" applyNumberFormat="1" applyFont="1" applyBorder="1" applyAlignment="1">
      <alignment vertical="center"/>
    </xf>
    <xf numFmtId="2" fontId="11" fillId="0" borderId="6" xfId="1" applyNumberFormat="1" applyFont="1" applyBorder="1" applyAlignment="1">
      <alignment horizontal="right" vertical="center" wrapText="1" indent="2"/>
    </xf>
    <xf numFmtId="2" fontId="11" fillId="0" borderId="8" xfId="1" applyNumberFormat="1" applyFont="1" applyBorder="1" applyAlignment="1">
      <alignment horizontal="right" vertical="center" wrapText="1" indent="2"/>
    </xf>
    <xf numFmtId="2" fontId="11" fillId="0" borderId="9" xfId="1" applyNumberFormat="1" applyFont="1" applyBorder="1" applyAlignment="1">
      <alignment horizontal="right" vertical="center" wrapText="1" indent="2"/>
    </xf>
    <xf numFmtId="0" fontId="8" fillId="2" borderId="12" xfId="0" applyFont="1" applyFill="1" applyBorder="1" applyAlignment="1">
      <alignment horizontal="left" vertical="center" wrapText="1"/>
    </xf>
    <xf numFmtId="43" fontId="8" fillId="4" borderId="9" xfId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left" vertical="center" wrapText="1"/>
    </xf>
    <xf numFmtId="2" fontId="11" fillId="0" borderId="4" xfId="1" applyNumberFormat="1" applyFont="1" applyBorder="1" applyAlignment="1">
      <alignment horizontal="right" vertical="center" wrapText="1" indent="2"/>
    </xf>
    <xf numFmtId="2" fontId="11" fillId="0" borderId="13" xfId="1" applyNumberFormat="1" applyFont="1" applyBorder="1" applyAlignment="1">
      <alignment horizontal="right" vertical="center" wrapText="1" indent="2"/>
    </xf>
    <xf numFmtId="0" fontId="8" fillId="3" borderId="12" xfId="0" applyFont="1" applyFill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 indent="2"/>
    </xf>
    <xf numFmtId="2" fontId="11" fillId="0" borderId="16" xfId="1" applyNumberFormat="1" applyFont="1" applyBorder="1" applyAlignment="1">
      <alignment horizontal="right" vertical="center" wrapText="1" indent="2"/>
    </xf>
    <xf numFmtId="2" fontId="11" fillId="0" borderId="16" xfId="1" applyNumberFormat="1" applyFont="1" applyBorder="1" applyAlignment="1">
      <alignment vertical="center"/>
    </xf>
    <xf numFmtId="2" fontId="11" fillId="0" borderId="17" xfId="1" applyNumberFormat="1" applyFont="1" applyBorder="1" applyAlignment="1">
      <alignment vertical="center"/>
    </xf>
    <xf numFmtId="2" fontId="8" fillId="0" borderId="16" xfId="0" applyNumberFormat="1" applyFont="1" applyBorder="1" applyAlignment="1">
      <alignment vertical="center"/>
    </xf>
    <xf numFmtId="0" fontId="11" fillId="0" borderId="19" xfId="0" applyFont="1" applyBorder="1" applyAlignment="1">
      <alignment horizontal="left" vertical="center" wrapText="1" indent="2"/>
    </xf>
    <xf numFmtId="2" fontId="11" fillId="0" borderId="19" xfId="1" applyNumberFormat="1" applyFont="1" applyBorder="1" applyAlignment="1">
      <alignment horizontal="right" vertical="center" wrapText="1" indent="2"/>
    </xf>
    <xf numFmtId="43" fontId="8" fillId="0" borderId="18" xfId="0" applyNumberFormat="1" applyFont="1" applyBorder="1" applyAlignment="1">
      <alignment vertical="center"/>
    </xf>
    <xf numFmtId="43" fontId="8" fillId="0" borderId="16" xfId="0" applyNumberFormat="1" applyFont="1" applyBorder="1" applyAlignment="1">
      <alignment vertical="center"/>
    </xf>
    <xf numFmtId="2" fontId="8" fillId="0" borderId="18" xfId="0" applyNumberFormat="1" applyFont="1" applyBorder="1" applyAlignment="1">
      <alignment vertical="center"/>
    </xf>
    <xf numFmtId="43" fontId="8" fillId="4" borderId="9" xfId="0" applyNumberFormat="1" applyFont="1" applyFill="1" applyBorder="1" applyAlignment="1">
      <alignment vertical="center"/>
    </xf>
    <xf numFmtId="0" fontId="8" fillId="0" borderId="9" xfId="0" applyFont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1080926</xdr:colOff>
      <xdr:row>0</xdr:row>
      <xdr:rowOff>0</xdr:rowOff>
    </xdr:from>
    <xdr:ext cx="5427824" cy="3881853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986301" y="0"/>
          <a:ext cx="5427824" cy="3881853"/>
        </a:xfrm>
        <a:prstGeom prst="rect">
          <a:avLst/>
        </a:prstGeom>
        <a:noFill/>
      </xdr:spPr>
    </xdr:pic>
    <xdr:clientData fLocksWithSheet="0"/>
  </xdr:oneCellAnchor>
  <xdr:oneCellAnchor>
    <xdr:from>
      <xdr:col>9</xdr:col>
      <xdr:colOff>64221</xdr:colOff>
      <xdr:row>105</xdr:row>
      <xdr:rowOff>92256</xdr:rowOff>
    </xdr:from>
    <xdr:ext cx="3368597" cy="987064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1795846" y="63084256"/>
          <a:ext cx="3368597" cy="987064"/>
          <a:chOff x="408578" y="1585892"/>
          <a:chExt cx="2877900" cy="466943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408578" y="1610840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422720" y="1585892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109</xdr:row>
      <xdr:rowOff>0</xdr:rowOff>
    </xdr:from>
    <xdr:to>
      <xdr:col>7</xdr:col>
      <xdr:colOff>0</xdr:colOff>
      <xdr:row>114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3</xdr:col>
      <xdr:colOff>985347</xdr:colOff>
      <xdr:row>104</xdr:row>
      <xdr:rowOff>188646</xdr:rowOff>
    </xdr:from>
    <xdr:ext cx="3054969" cy="945545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620347" y="62974271"/>
          <a:ext cx="3054969" cy="945545"/>
          <a:chOff x="-370705" y="-71863"/>
          <a:chExt cx="1859281" cy="425115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7186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1010"/>
  <sheetViews>
    <sheetView showGridLines="0" tabSelected="1" view="pageBreakPreview" zoomScale="60" zoomScaleNormal="87" workbookViewId="0">
      <selection activeCell="E7" sqref="E7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9.28515625" customWidth="1"/>
    <col min="4" max="4" width="37.140625" customWidth="1"/>
    <col min="5" max="5" width="27" customWidth="1"/>
    <col min="6" max="6" width="29.5703125" customWidth="1"/>
    <col min="7" max="7" width="23.42578125" customWidth="1"/>
    <col min="8" max="8" width="23.28515625" customWidth="1"/>
    <col min="9" max="9" width="26.28515625" customWidth="1"/>
    <col min="10" max="10" width="23.7109375" customWidth="1"/>
    <col min="11" max="11" width="25" customWidth="1"/>
    <col min="12" max="12" width="24.42578125" customWidth="1"/>
    <col min="13" max="16" width="6" customWidth="1"/>
    <col min="17" max="17" width="17.140625" customWidth="1"/>
    <col min="18" max="20" width="6" customWidth="1"/>
    <col min="21" max="22" width="7" customWidth="1"/>
    <col min="23" max="24" width="9.140625" customWidth="1"/>
  </cols>
  <sheetData>
    <row r="1" spans="4:11" ht="18.75" x14ac:dyDescent="0.25">
      <c r="D1" s="1"/>
      <c r="E1" s="1"/>
      <c r="F1" s="1"/>
      <c r="G1" s="1"/>
      <c r="H1" s="1"/>
      <c r="I1" s="1"/>
      <c r="J1" s="1"/>
      <c r="K1" s="1"/>
    </row>
    <row r="2" spans="4:11" ht="18.75" x14ac:dyDescent="0.25">
      <c r="D2" s="1"/>
      <c r="E2" s="1"/>
      <c r="F2" s="1"/>
      <c r="G2" s="1"/>
      <c r="H2" s="1"/>
      <c r="I2" s="1"/>
      <c r="J2" s="1"/>
      <c r="K2" s="1"/>
    </row>
    <row r="3" spans="4:11" ht="18.75" x14ac:dyDescent="0.25">
      <c r="D3" s="1"/>
      <c r="E3" s="1"/>
      <c r="F3" s="1"/>
      <c r="G3" s="1"/>
      <c r="H3" s="1"/>
      <c r="I3" s="1"/>
      <c r="J3" s="1"/>
      <c r="K3" s="1"/>
    </row>
    <row r="4" spans="4:11" ht="18.75" x14ac:dyDescent="0.25">
      <c r="D4" s="1"/>
      <c r="E4" s="1"/>
      <c r="F4" s="1"/>
      <c r="G4" s="1"/>
      <c r="H4" s="1"/>
      <c r="I4" s="1"/>
      <c r="J4" s="1"/>
      <c r="K4" s="1"/>
    </row>
    <row r="5" spans="4:11" ht="18.75" x14ac:dyDescent="0.25">
      <c r="D5" s="1"/>
      <c r="E5" s="1"/>
      <c r="F5" s="1"/>
      <c r="G5" s="1"/>
      <c r="H5" s="1"/>
      <c r="I5" s="1"/>
      <c r="J5" s="1"/>
      <c r="K5" s="1"/>
    </row>
    <row r="6" spans="4:11" ht="18.75" x14ac:dyDescent="0.25">
      <c r="D6" s="1"/>
      <c r="E6" s="1"/>
      <c r="F6" s="1"/>
      <c r="G6" s="1"/>
      <c r="H6" s="1"/>
      <c r="I6" s="1"/>
      <c r="J6" s="1"/>
      <c r="K6" s="1"/>
    </row>
    <row r="7" spans="4:11" ht="18.75" x14ac:dyDescent="0.25">
      <c r="D7" s="1"/>
      <c r="E7" s="1"/>
      <c r="F7" s="1"/>
      <c r="G7" s="1"/>
      <c r="H7" s="1"/>
      <c r="I7" s="1"/>
      <c r="J7" s="1"/>
      <c r="K7" s="1"/>
    </row>
    <row r="8" spans="4:11" ht="18.75" x14ac:dyDescent="0.25">
      <c r="D8" s="1"/>
      <c r="E8" s="1"/>
      <c r="F8" s="1"/>
      <c r="G8" s="1"/>
      <c r="H8" s="1"/>
      <c r="I8" s="1"/>
      <c r="J8" s="1"/>
      <c r="K8" s="1"/>
    </row>
    <row r="10" spans="4:11" ht="18.75" x14ac:dyDescent="0.25">
      <c r="D10" s="1"/>
      <c r="E10" s="1"/>
      <c r="F10" s="1"/>
      <c r="G10" s="1"/>
      <c r="H10" s="1"/>
      <c r="I10" s="1"/>
      <c r="J10" s="1"/>
      <c r="K10" s="1"/>
    </row>
    <row r="11" spans="4:11" ht="18.75" x14ac:dyDescent="0.25">
      <c r="D11" s="1"/>
      <c r="E11" s="1"/>
      <c r="F11" s="1"/>
      <c r="G11" s="1"/>
      <c r="H11" s="1"/>
      <c r="I11" s="1"/>
      <c r="J11" s="1"/>
      <c r="K11" s="1"/>
    </row>
    <row r="12" spans="4:11" ht="18.75" x14ac:dyDescent="0.25">
      <c r="D12" s="1"/>
      <c r="E12" s="1"/>
      <c r="F12" s="1"/>
      <c r="G12" s="1"/>
      <c r="H12" s="1"/>
      <c r="I12" s="1"/>
      <c r="J12" s="1"/>
      <c r="K12" s="1"/>
    </row>
    <row r="13" spans="4:11" ht="18.75" x14ac:dyDescent="0.25">
      <c r="D13" s="1"/>
      <c r="E13" s="1"/>
      <c r="F13" s="1"/>
      <c r="G13" s="1"/>
      <c r="H13" s="1"/>
      <c r="I13" s="1"/>
      <c r="J13" s="1"/>
      <c r="K13" s="1"/>
    </row>
    <row r="14" spans="4:11" ht="18.75" x14ac:dyDescent="0.25">
      <c r="D14" s="42"/>
      <c r="E14" s="42"/>
      <c r="F14" s="43"/>
      <c r="G14" s="1"/>
      <c r="H14" s="1"/>
      <c r="I14" s="1"/>
      <c r="J14" s="1"/>
      <c r="K14" s="1"/>
    </row>
    <row r="15" spans="4:11" ht="18.75" x14ac:dyDescent="0.25">
      <c r="D15" s="1"/>
      <c r="E15" s="1"/>
      <c r="G15" s="1"/>
      <c r="H15" s="1"/>
      <c r="I15" s="1"/>
      <c r="J15" s="1"/>
      <c r="K15" s="1"/>
    </row>
    <row r="16" spans="4:11" ht="18.75" customHeight="1" x14ac:dyDescent="0.25">
      <c r="D16" s="42"/>
      <c r="E16" s="42"/>
      <c r="F16" s="43"/>
      <c r="G16" s="43"/>
    </row>
    <row r="17" spans="2:24" ht="18.75" customHeight="1" x14ac:dyDescent="0.25">
      <c r="D17" s="44" t="s">
        <v>86</v>
      </c>
      <c r="E17" s="44"/>
      <c r="F17" s="44"/>
      <c r="G17" s="44"/>
      <c r="H17" s="44"/>
      <c r="I17" s="44"/>
      <c r="J17" s="44"/>
      <c r="K17" s="44"/>
      <c r="L17" s="44"/>
    </row>
    <row r="18" spans="2:24" ht="35.450000000000003" customHeight="1" x14ac:dyDescent="0.25">
      <c r="D18" s="44" t="s">
        <v>77</v>
      </c>
      <c r="E18" s="44"/>
      <c r="F18" s="44"/>
      <c r="G18" s="44"/>
      <c r="H18" s="44"/>
      <c r="I18" s="44"/>
      <c r="J18" s="44"/>
      <c r="K18" s="44"/>
      <c r="L18" s="44"/>
    </row>
    <row r="19" spans="2:24" ht="18.600000000000001" customHeight="1" x14ac:dyDescent="0.3">
      <c r="D19" s="41" t="s">
        <v>76</v>
      </c>
      <c r="E19" s="41"/>
      <c r="F19" s="41"/>
      <c r="G19" s="41"/>
      <c r="H19" s="41"/>
      <c r="I19" s="41"/>
      <c r="J19" s="41"/>
      <c r="K19" s="41"/>
      <c r="L19" s="41"/>
    </row>
    <row r="20" spans="2:24" ht="12" customHeight="1" thickBot="1" x14ac:dyDescent="0.35"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2:24" ht="42.75" customHeight="1" thickBot="1" x14ac:dyDescent="0.35">
      <c r="B21" s="7"/>
      <c r="C21" s="7"/>
      <c r="D21" s="26" t="s">
        <v>91</v>
      </c>
      <c r="E21" s="26" t="s">
        <v>74</v>
      </c>
      <c r="F21" s="26" t="s">
        <v>74</v>
      </c>
      <c r="G21" s="26" t="s">
        <v>0</v>
      </c>
      <c r="H21" s="26" t="s">
        <v>82</v>
      </c>
      <c r="I21" s="30" t="s">
        <v>83</v>
      </c>
      <c r="J21" s="30" t="s">
        <v>84</v>
      </c>
      <c r="K21" s="26" t="s">
        <v>85</v>
      </c>
      <c r="L21" s="26" t="s">
        <v>1</v>
      </c>
      <c r="M21" s="8"/>
      <c r="V21" s="3"/>
      <c r="W21" s="3"/>
    </row>
    <row r="22" spans="2:24" ht="29.25" customHeight="1" thickBot="1" x14ac:dyDescent="0.35">
      <c r="B22" s="7"/>
      <c r="C22" s="7"/>
      <c r="D22" s="19" t="s">
        <v>2</v>
      </c>
      <c r="E22" s="20">
        <f t="shared" ref="E22:K22" si="0">+E87</f>
        <v>1932937781</v>
      </c>
      <c r="F22" s="20">
        <f t="shared" si="0"/>
        <v>1932937781</v>
      </c>
      <c r="G22" s="20">
        <f t="shared" si="0"/>
        <v>76263208.260000005</v>
      </c>
      <c r="H22" s="20">
        <f t="shared" si="0"/>
        <v>108640125.46000001</v>
      </c>
      <c r="I22" s="28">
        <f t="shared" si="0"/>
        <v>109557420.17</v>
      </c>
      <c r="J22" s="36">
        <f t="shared" si="0"/>
        <v>106241494.5</v>
      </c>
      <c r="K22" s="35">
        <f t="shared" si="0"/>
        <v>139579859.22999999</v>
      </c>
      <c r="L22" s="54">
        <f>+G22+H22+I22+J22+K22</f>
        <v>540282107.62</v>
      </c>
      <c r="M22" s="8"/>
      <c r="N22" s="3"/>
      <c r="P22" s="3"/>
      <c r="Q22" s="3"/>
      <c r="R22" s="3"/>
      <c r="S22" s="3"/>
      <c r="T22" s="3"/>
      <c r="U22" s="3"/>
      <c r="V22" s="3"/>
      <c r="W22" s="3"/>
    </row>
    <row r="23" spans="2:24" ht="41.25" customHeight="1" thickBot="1" x14ac:dyDescent="0.35">
      <c r="B23" s="7"/>
      <c r="C23" s="7"/>
      <c r="D23" s="19" t="s">
        <v>3</v>
      </c>
      <c r="E23" s="20">
        <f>+E24+E25+E26+E28</f>
        <v>939441595</v>
      </c>
      <c r="F23" s="20">
        <f>+F24+F25+F26+F28</f>
        <v>939441595</v>
      </c>
      <c r="G23" s="22">
        <f>+G24+G25+G28</f>
        <v>54881962.800000004</v>
      </c>
      <c r="H23" s="22">
        <f>+H24+H25+H28</f>
        <v>57947980.650000006</v>
      </c>
      <c r="I23" s="29">
        <f>+I24+I25+I28</f>
        <v>55893950.880000003</v>
      </c>
      <c r="J23" s="37">
        <f>+J24+J25+J28</f>
        <v>57125944.530000001</v>
      </c>
      <c r="K23" s="34">
        <f>+K24+K25+K28</f>
        <v>97594559.739999995</v>
      </c>
      <c r="L23" s="69">
        <f t="shared" ref="L23:L65" si="1">+G23+H23+I23+J23+K23</f>
        <v>323444398.60000002</v>
      </c>
      <c r="M23" s="8"/>
      <c r="N23" s="4"/>
      <c r="X23" s="3"/>
    </row>
    <row r="24" spans="2:24" ht="33" customHeight="1" x14ac:dyDescent="0.3">
      <c r="B24" s="7"/>
      <c r="C24" s="7"/>
      <c r="D24" s="14" t="s">
        <v>4</v>
      </c>
      <c r="E24" s="57">
        <v>743053668</v>
      </c>
      <c r="F24" s="57">
        <v>743053668</v>
      </c>
      <c r="G24" s="58">
        <v>46659081.600000001</v>
      </c>
      <c r="H24" s="58">
        <v>49505945.18</v>
      </c>
      <c r="I24" s="52">
        <v>47536718.009999998</v>
      </c>
      <c r="J24" s="52">
        <v>48599141.729999997</v>
      </c>
      <c r="K24" s="53">
        <v>49732759.68</v>
      </c>
      <c r="L24" s="97">
        <f t="shared" si="1"/>
        <v>242033646.19999999</v>
      </c>
      <c r="M24" s="8"/>
    </row>
    <row r="25" spans="2:24" ht="33.75" customHeight="1" x14ac:dyDescent="0.3">
      <c r="B25" s="7"/>
      <c r="C25" s="7"/>
      <c r="D25" s="9" t="s">
        <v>5</v>
      </c>
      <c r="E25" s="17">
        <v>97075325</v>
      </c>
      <c r="F25" s="17">
        <v>97075325</v>
      </c>
      <c r="G25" s="53">
        <v>1125258.3799999999</v>
      </c>
      <c r="H25" s="53">
        <v>1125258.3799999999</v>
      </c>
      <c r="I25" s="52">
        <v>1125258.3799999999</v>
      </c>
      <c r="J25" s="52">
        <v>1125258.3799999999</v>
      </c>
      <c r="K25" s="53">
        <v>40372684.640000001</v>
      </c>
      <c r="L25" s="66">
        <f t="shared" si="1"/>
        <v>44873718.159999996</v>
      </c>
      <c r="M25" s="12"/>
    </row>
    <row r="26" spans="2:24" ht="44.25" customHeight="1" x14ac:dyDescent="0.3">
      <c r="B26" s="7"/>
      <c r="C26" s="7"/>
      <c r="D26" s="9" t="s">
        <v>6</v>
      </c>
      <c r="E26" s="17">
        <v>150000</v>
      </c>
      <c r="F26" s="17">
        <v>150000</v>
      </c>
      <c r="G26" s="50">
        <v>0</v>
      </c>
      <c r="H26" s="50">
        <v>0</v>
      </c>
      <c r="I26" s="51">
        <v>0</v>
      </c>
      <c r="J26" s="51">
        <v>0</v>
      </c>
      <c r="K26" s="50">
        <v>0</v>
      </c>
      <c r="L26" s="67">
        <f t="shared" si="1"/>
        <v>0</v>
      </c>
      <c r="M26" s="12"/>
    </row>
    <row r="27" spans="2:24" ht="45" customHeight="1" x14ac:dyDescent="0.3">
      <c r="B27" s="7"/>
      <c r="C27" s="7"/>
      <c r="D27" s="9" t="s">
        <v>7</v>
      </c>
      <c r="E27" s="47">
        <v>0</v>
      </c>
      <c r="F27" s="47">
        <v>0</v>
      </c>
      <c r="G27" s="50">
        <v>0</v>
      </c>
      <c r="H27" s="50">
        <v>0</v>
      </c>
      <c r="I27" s="51">
        <v>0</v>
      </c>
      <c r="J27" s="51">
        <v>0</v>
      </c>
      <c r="K27" s="50">
        <v>0</v>
      </c>
      <c r="L27" s="67">
        <f t="shared" si="1"/>
        <v>0</v>
      </c>
      <c r="M27" s="12"/>
    </row>
    <row r="28" spans="2:24" ht="43.5" customHeight="1" thickBot="1" x14ac:dyDescent="0.35">
      <c r="B28" s="7"/>
      <c r="C28" s="7"/>
      <c r="D28" s="23" t="s">
        <v>8</v>
      </c>
      <c r="E28" s="55">
        <v>99162602</v>
      </c>
      <c r="F28" s="55">
        <v>99162602</v>
      </c>
      <c r="G28" s="56">
        <v>7097622.8200000003</v>
      </c>
      <c r="H28" s="56">
        <v>7316777.0899999999</v>
      </c>
      <c r="I28" s="52">
        <v>7231974.4900000002</v>
      </c>
      <c r="J28" s="52">
        <v>7401544.4199999999</v>
      </c>
      <c r="K28" s="53">
        <v>7489115.4199999999</v>
      </c>
      <c r="L28" s="98">
        <f t="shared" si="1"/>
        <v>36537034.240000002</v>
      </c>
      <c r="M28" s="12"/>
    </row>
    <row r="29" spans="2:24" ht="45" customHeight="1" thickBot="1" x14ac:dyDescent="0.35">
      <c r="B29" s="7"/>
      <c r="C29" s="7"/>
      <c r="D29" s="19" t="s">
        <v>9</v>
      </c>
      <c r="E29" s="20">
        <f>+E30+E31+E32+E33+E34+E35+E36+E37+E38</f>
        <v>86963737</v>
      </c>
      <c r="F29" s="20">
        <f>+F30+F31+F32+F33+F34+F35+F36+F37+F38</f>
        <v>86963737</v>
      </c>
      <c r="G29" s="22">
        <f>+G30</f>
        <v>1246785.3899999999</v>
      </c>
      <c r="H29" s="22">
        <f>+H30+H32+H34+H35+H37</f>
        <v>4770083.4400000004</v>
      </c>
      <c r="I29" s="29">
        <f>+I30+I32+I34+I35+I37+I33</f>
        <v>2176437.0700000003</v>
      </c>
      <c r="J29" s="29">
        <f>+J30+J32+J34+J35+J37+J33+J31</f>
        <v>3363382.15</v>
      </c>
      <c r="K29" s="34">
        <f>+K30+K32+K34+K35+K37+K33+K31+K36</f>
        <v>3181691.17</v>
      </c>
      <c r="L29" s="69">
        <f t="shared" si="1"/>
        <v>14738379.220000001</v>
      </c>
      <c r="M29" s="12"/>
    </row>
    <row r="30" spans="2:24" ht="32.25" customHeight="1" x14ac:dyDescent="0.3">
      <c r="B30" s="7"/>
      <c r="C30" s="7"/>
      <c r="D30" s="14" t="s">
        <v>10</v>
      </c>
      <c r="E30" s="57">
        <v>19085792</v>
      </c>
      <c r="F30" s="57">
        <v>19085792</v>
      </c>
      <c r="G30" s="58">
        <v>1246785.3899999999</v>
      </c>
      <c r="H30" s="58">
        <v>1157519.51</v>
      </c>
      <c r="I30" s="52">
        <v>700808.98</v>
      </c>
      <c r="J30" s="52">
        <v>1807255.11</v>
      </c>
      <c r="K30" s="53">
        <v>861947.44</v>
      </c>
      <c r="L30" s="97">
        <f t="shared" si="1"/>
        <v>5774316.4299999997</v>
      </c>
      <c r="M30" s="12"/>
    </row>
    <row r="31" spans="2:24" ht="55.5" customHeight="1" x14ac:dyDescent="0.3">
      <c r="B31" s="7"/>
      <c r="C31" s="7"/>
      <c r="D31" s="9" t="s">
        <v>11</v>
      </c>
      <c r="E31" s="17">
        <v>2930000</v>
      </c>
      <c r="F31" s="17">
        <v>2930000</v>
      </c>
      <c r="G31" s="48">
        <v>0</v>
      </c>
      <c r="H31" s="48">
        <v>0</v>
      </c>
      <c r="I31" s="49">
        <v>0</v>
      </c>
      <c r="J31" s="52">
        <v>137640.88</v>
      </c>
      <c r="K31" s="53">
        <v>132484.28</v>
      </c>
      <c r="L31" s="66">
        <f t="shared" si="1"/>
        <v>270125.16000000003</v>
      </c>
      <c r="M31" s="12"/>
    </row>
    <row r="32" spans="2:24" ht="32.25" customHeight="1" x14ac:dyDescent="0.3">
      <c r="B32" s="7"/>
      <c r="C32" s="7"/>
      <c r="D32" s="9" t="s">
        <v>12</v>
      </c>
      <c r="E32" s="17">
        <v>5600000</v>
      </c>
      <c r="F32" s="17">
        <v>5600000</v>
      </c>
      <c r="G32" s="48">
        <v>0</v>
      </c>
      <c r="H32" s="53">
        <v>696189.4</v>
      </c>
      <c r="I32" s="52">
        <v>285075.5</v>
      </c>
      <c r="J32" s="52">
        <v>302193.59999999998</v>
      </c>
      <c r="K32" s="53">
        <v>483817</v>
      </c>
      <c r="L32" s="66">
        <f t="shared" si="1"/>
        <v>1767275.5</v>
      </c>
      <c r="M32" s="12"/>
    </row>
    <row r="33" spans="2:13" ht="41.25" customHeight="1" x14ac:dyDescent="0.3">
      <c r="B33" s="7"/>
      <c r="C33" s="7"/>
      <c r="D33" s="9" t="s">
        <v>13</v>
      </c>
      <c r="E33" s="17">
        <v>700000</v>
      </c>
      <c r="F33" s="17">
        <v>700000</v>
      </c>
      <c r="G33" s="48">
        <v>0</v>
      </c>
      <c r="H33" s="48">
        <v>0</v>
      </c>
      <c r="I33" s="52">
        <v>160591.76</v>
      </c>
      <c r="J33" s="49">
        <v>0</v>
      </c>
      <c r="K33" s="48">
        <v>0</v>
      </c>
      <c r="L33" s="66">
        <f t="shared" si="1"/>
        <v>160591.76</v>
      </c>
      <c r="M33" s="12"/>
    </row>
    <row r="34" spans="2:13" ht="39" customHeight="1" x14ac:dyDescent="0.3">
      <c r="B34" s="7"/>
      <c r="C34" s="7"/>
      <c r="D34" s="9" t="s">
        <v>14</v>
      </c>
      <c r="E34" s="17">
        <v>19505784</v>
      </c>
      <c r="F34" s="17">
        <v>19505784</v>
      </c>
      <c r="G34" s="48">
        <v>0</v>
      </c>
      <c r="H34" s="53">
        <v>1725744.13</v>
      </c>
      <c r="I34" s="52">
        <v>871274.16</v>
      </c>
      <c r="J34" s="52">
        <v>876418.24</v>
      </c>
      <c r="K34" s="53">
        <v>1280063.94</v>
      </c>
      <c r="L34" s="66">
        <f t="shared" si="1"/>
        <v>4753500.4700000007</v>
      </c>
      <c r="M34" s="12"/>
    </row>
    <row r="35" spans="2:13" ht="32.25" customHeight="1" x14ac:dyDescent="0.3">
      <c r="B35" s="7"/>
      <c r="C35" s="7"/>
      <c r="D35" s="9" t="s">
        <v>15</v>
      </c>
      <c r="E35" s="17">
        <v>4659476</v>
      </c>
      <c r="F35" s="17">
        <v>4659476</v>
      </c>
      <c r="G35" s="48">
        <v>0</v>
      </c>
      <c r="H35" s="53">
        <v>730430.4</v>
      </c>
      <c r="I35" s="49">
        <v>0</v>
      </c>
      <c r="J35" s="52">
        <v>99874.32</v>
      </c>
      <c r="K35" s="48">
        <v>0</v>
      </c>
      <c r="L35" s="66">
        <f t="shared" si="1"/>
        <v>830304.72</v>
      </c>
      <c r="M35" s="12"/>
    </row>
    <row r="36" spans="2:13" ht="90.75" customHeight="1" x14ac:dyDescent="0.3">
      <c r="B36" s="7"/>
      <c r="C36" s="7"/>
      <c r="D36" s="9" t="s">
        <v>16</v>
      </c>
      <c r="E36" s="17">
        <v>8124083</v>
      </c>
      <c r="F36" s="17">
        <v>8124083</v>
      </c>
      <c r="G36" s="48">
        <v>0</v>
      </c>
      <c r="H36" s="48">
        <v>0</v>
      </c>
      <c r="I36" s="49">
        <v>0</v>
      </c>
      <c r="J36" s="49">
        <v>0</v>
      </c>
      <c r="K36" s="53">
        <v>184238.51</v>
      </c>
      <c r="L36" s="66">
        <f t="shared" si="1"/>
        <v>184238.51</v>
      </c>
      <c r="M36" s="12"/>
    </row>
    <row r="37" spans="2:13" ht="57.75" customHeight="1" x14ac:dyDescent="0.3">
      <c r="B37" s="7"/>
      <c r="C37" s="7"/>
      <c r="D37" s="9" t="s">
        <v>75</v>
      </c>
      <c r="E37" s="17">
        <v>18033602</v>
      </c>
      <c r="F37" s="17">
        <v>18033602</v>
      </c>
      <c r="G37" s="48">
        <v>0</v>
      </c>
      <c r="H37" s="53">
        <v>460200</v>
      </c>
      <c r="I37" s="52">
        <v>158686.67000000001</v>
      </c>
      <c r="J37" s="52">
        <v>140000</v>
      </c>
      <c r="K37" s="53">
        <v>239140</v>
      </c>
      <c r="L37" s="66">
        <f t="shared" si="1"/>
        <v>998026.67</v>
      </c>
      <c r="M37" s="12"/>
    </row>
    <row r="38" spans="2:13" ht="60" customHeight="1" thickBot="1" x14ac:dyDescent="0.35">
      <c r="B38" s="7"/>
      <c r="C38" s="7"/>
      <c r="D38" s="23" t="s">
        <v>17</v>
      </c>
      <c r="E38" s="24">
        <v>8325000</v>
      </c>
      <c r="F38" s="24">
        <v>8325000</v>
      </c>
      <c r="G38" s="59">
        <v>0</v>
      </c>
      <c r="H38" s="59">
        <v>0</v>
      </c>
      <c r="I38" s="49">
        <v>0</v>
      </c>
      <c r="J38" s="49">
        <v>0</v>
      </c>
      <c r="K38" s="59">
        <v>0</v>
      </c>
      <c r="L38" s="94">
        <f t="shared" si="1"/>
        <v>0</v>
      </c>
      <c r="M38" s="12"/>
    </row>
    <row r="39" spans="2:13" ht="45" customHeight="1" thickBot="1" x14ac:dyDescent="0.35">
      <c r="B39" s="7"/>
      <c r="C39" s="7"/>
      <c r="D39" s="19" t="s">
        <v>18</v>
      </c>
      <c r="E39" s="20">
        <f>+E40+E41+E42+E43+E44+E45+E46+E48</f>
        <v>197096507</v>
      </c>
      <c r="F39" s="28">
        <f>+F40+F41+F42+F43+F44+F45+F46+F48</f>
        <v>197096507</v>
      </c>
      <c r="G39" s="61">
        <v>0</v>
      </c>
      <c r="H39" s="62">
        <v>0</v>
      </c>
      <c r="I39" s="65">
        <v>0</v>
      </c>
      <c r="J39" s="63">
        <f>+J40</f>
        <v>117705</v>
      </c>
      <c r="K39" s="64">
        <v>0</v>
      </c>
      <c r="L39" s="69">
        <f t="shared" si="1"/>
        <v>117705</v>
      </c>
      <c r="M39" s="12"/>
    </row>
    <row r="40" spans="2:13" ht="63" customHeight="1" x14ac:dyDescent="0.3">
      <c r="B40" s="7"/>
      <c r="C40" s="7"/>
      <c r="D40" s="14" t="s">
        <v>19</v>
      </c>
      <c r="E40" s="57">
        <v>138414997</v>
      </c>
      <c r="F40" s="57">
        <v>138414997</v>
      </c>
      <c r="G40" s="60">
        <v>0</v>
      </c>
      <c r="H40" s="60">
        <v>0</v>
      </c>
      <c r="I40" s="49">
        <v>0</v>
      </c>
      <c r="J40" s="52">
        <v>117705</v>
      </c>
      <c r="K40" s="60">
        <v>0</v>
      </c>
      <c r="L40" s="97">
        <f t="shared" si="1"/>
        <v>117705</v>
      </c>
      <c r="M40" s="12"/>
    </row>
    <row r="41" spans="2:13" ht="41.25" customHeight="1" x14ac:dyDescent="0.3">
      <c r="B41" s="7"/>
      <c r="C41" s="7"/>
      <c r="D41" s="9" t="s">
        <v>20</v>
      </c>
      <c r="E41" s="16">
        <v>720000</v>
      </c>
      <c r="F41" s="16">
        <v>720000</v>
      </c>
      <c r="G41" s="48">
        <v>0</v>
      </c>
      <c r="H41" s="60">
        <v>0</v>
      </c>
      <c r="I41" s="49">
        <v>0</v>
      </c>
      <c r="J41" s="49">
        <v>0</v>
      </c>
      <c r="K41" s="60">
        <v>0</v>
      </c>
      <c r="L41" s="68">
        <f t="shared" si="1"/>
        <v>0</v>
      </c>
      <c r="M41" s="12"/>
    </row>
    <row r="42" spans="2:13" ht="54" customHeight="1" x14ac:dyDescent="0.3">
      <c r="B42" s="7"/>
      <c r="C42" s="7"/>
      <c r="D42" s="9" t="s">
        <v>21</v>
      </c>
      <c r="E42" s="16">
        <v>982824</v>
      </c>
      <c r="F42" s="16">
        <v>982824</v>
      </c>
      <c r="G42" s="48">
        <v>0</v>
      </c>
      <c r="H42" s="48">
        <v>0</v>
      </c>
      <c r="I42" s="49">
        <v>0</v>
      </c>
      <c r="J42" s="49">
        <v>0</v>
      </c>
      <c r="K42" s="48">
        <v>0</v>
      </c>
      <c r="L42" s="68">
        <f t="shared" si="1"/>
        <v>0</v>
      </c>
      <c r="M42" s="12"/>
    </row>
    <row r="43" spans="2:13" ht="50.25" customHeight="1" x14ac:dyDescent="0.3">
      <c r="B43" s="7"/>
      <c r="C43" s="7"/>
      <c r="D43" s="9" t="s">
        <v>22</v>
      </c>
      <c r="E43" s="16">
        <v>30745020</v>
      </c>
      <c r="F43" s="16">
        <v>30745020</v>
      </c>
      <c r="G43" s="48">
        <v>0</v>
      </c>
      <c r="H43" s="48">
        <v>0</v>
      </c>
      <c r="I43" s="49">
        <v>0</v>
      </c>
      <c r="J43" s="49">
        <v>0</v>
      </c>
      <c r="K43" s="48">
        <v>0</v>
      </c>
      <c r="L43" s="68">
        <f t="shared" si="1"/>
        <v>0</v>
      </c>
      <c r="M43" s="12"/>
    </row>
    <row r="44" spans="2:13" ht="60" customHeight="1" x14ac:dyDescent="0.3">
      <c r="B44" s="7"/>
      <c r="C44" s="7"/>
      <c r="D44" s="9" t="s">
        <v>23</v>
      </c>
      <c r="E44" s="16">
        <v>1510000</v>
      </c>
      <c r="F44" s="16">
        <v>1510000</v>
      </c>
      <c r="G44" s="48">
        <v>0</v>
      </c>
      <c r="H44" s="60">
        <v>0</v>
      </c>
      <c r="I44" s="49">
        <v>0</v>
      </c>
      <c r="J44" s="49">
        <v>0</v>
      </c>
      <c r="K44" s="60">
        <v>0</v>
      </c>
      <c r="L44" s="68">
        <f t="shared" si="1"/>
        <v>0</v>
      </c>
      <c r="M44" s="12"/>
    </row>
    <row r="45" spans="2:13" ht="60.75" customHeight="1" x14ac:dyDescent="0.3">
      <c r="B45" s="7"/>
      <c r="C45" s="7"/>
      <c r="D45" s="9" t="s">
        <v>24</v>
      </c>
      <c r="E45" s="16">
        <v>171000</v>
      </c>
      <c r="F45" s="16">
        <v>171000</v>
      </c>
      <c r="G45" s="48">
        <v>0</v>
      </c>
      <c r="H45" s="60">
        <v>0</v>
      </c>
      <c r="I45" s="49">
        <v>0</v>
      </c>
      <c r="J45" s="49">
        <v>0</v>
      </c>
      <c r="K45" s="60">
        <v>0</v>
      </c>
      <c r="L45" s="68">
        <f t="shared" si="1"/>
        <v>0</v>
      </c>
      <c r="M45" s="12"/>
    </row>
    <row r="46" spans="2:13" ht="70.5" customHeight="1" x14ac:dyDescent="0.3">
      <c r="B46" s="7"/>
      <c r="C46" s="7"/>
      <c r="D46" s="9" t="s">
        <v>25</v>
      </c>
      <c r="E46" s="16">
        <v>20068490</v>
      </c>
      <c r="F46" s="16">
        <v>20068490</v>
      </c>
      <c r="G46" s="48">
        <v>0</v>
      </c>
      <c r="H46" s="60">
        <v>0</v>
      </c>
      <c r="I46" s="49">
        <v>0</v>
      </c>
      <c r="J46" s="49">
        <v>0</v>
      </c>
      <c r="K46" s="60">
        <v>0</v>
      </c>
      <c r="L46" s="68">
        <f t="shared" si="1"/>
        <v>0</v>
      </c>
      <c r="M46" s="12"/>
    </row>
    <row r="47" spans="2:13" ht="84" customHeight="1" x14ac:dyDescent="0.3">
      <c r="B47" s="7"/>
      <c r="C47" s="7"/>
      <c r="D47" s="9" t="s">
        <v>68</v>
      </c>
      <c r="E47" s="47">
        <v>0</v>
      </c>
      <c r="F47" s="47">
        <v>0</v>
      </c>
      <c r="G47" s="48">
        <v>0</v>
      </c>
      <c r="H47" s="60">
        <v>0</v>
      </c>
      <c r="I47" s="49">
        <v>0</v>
      </c>
      <c r="J47" s="49">
        <v>0</v>
      </c>
      <c r="K47" s="60">
        <v>0</v>
      </c>
      <c r="L47" s="68">
        <f t="shared" si="1"/>
        <v>0</v>
      </c>
      <c r="M47" s="12"/>
    </row>
    <row r="48" spans="2:13" ht="45.75" customHeight="1" thickBot="1" x14ac:dyDescent="0.35">
      <c r="B48" s="7"/>
      <c r="C48" s="7"/>
      <c r="D48" s="23" t="s">
        <v>26</v>
      </c>
      <c r="E48" s="24">
        <v>4484176</v>
      </c>
      <c r="F48" s="24">
        <v>4484176</v>
      </c>
      <c r="G48" s="48">
        <v>0</v>
      </c>
      <c r="H48" s="60">
        <v>0</v>
      </c>
      <c r="I48" s="49">
        <v>0</v>
      </c>
      <c r="J48" s="49">
        <v>0</v>
      </c>
      <c r="K48" s="60">
        <v>0</v>
      </c>
      <c r="L48" s="94">
        <f t="shared" si="1"/>
        <v>0</v>
      </c>
      <c r="M48" s="12"/>
    </row>
    <row r="49" spans="2:13" ht="50.25" customHeight="1" thickBot="1" x14ac:dyDescent="0.35">
      <c r="B49" s="7"/>
      <c r="C49" s="7"/>
      <c r="D49" s="19" t="s">
        <v>27</v>
      </c>
      <c r="E49" s="20">
        <f>+E50+E55</f>
        <v>617384301</v>
      </c>
      <c r="F49" s="20">
        <f>+F50+F55</f>
        <v>617384301</v>
      </c>
      <c r="G49" s="22">
        <f>+G50</f>
        <v>20134460.07</v>
      </c>
      <c r="H49" s="22">
        <f>+H50</f>
        <v>45922061.369999997</v>
      </c>
      <c r="I49" s="29">
        <f>+I50+I55</f>
        <v>51487032.219999999</v>
      </c>
      <c r="J49" s="37">
        <f>+J50+J55</f>
        <v>39561262.82</v>
      </c>
      <c r="K49" s="34">
        <f>+K50+K55</f>
        <v>38803608.32</v>
      </c>
      <c r="L49" s="69">
        <f t="shared" si="1"/>
        <v>195908424.79999998</v>
      </c>
      <c r="M49" s="12"/>
    </row>
    <row r="50" spans="2:13" ht="61.5" customHeight="1" x14ac:dyDescent="0.3">
      <c r="B50" s="7"/>
      <c r="C50" s="7"/>
      <c r="D50" s="14" t="s">
        <v>28</v>
      </c>
      <c r="E50" s="57">
        <v>616884301</v>
      </c>
      <c r="F50" s="57">
        <v>616884301</v>
      </c>
      <c r="G50" s="25">
        <v>20134460.07</v>
      </c>
      <c r="H50" s="25">
        <v>45922061.369999997</v>
      </c>
      <c r="I50" s="32">
        <v>51444243.899999999</v>
      </c>
      <c r="J50" s="32">
        <v>39561262.82</v>
      </c>
      <c r="K50" s="10">
        <v>38508824.32</v>
      </c>
      <c r="L50" s="97">
        <f t="shared" si="1"/>
        <v>195570852.47999999</v>
      </c>
      <c r="M50" s="12"/>
    </row>
    <row r="51" spans="2:13" ht="75" customHeight="1" x14ac:dyDescent="0.3">
      <c r="B51" s="7"/>
      <c r="C51" s="7"/>
      <c r="D51" s="9" t="s">
        <v>90</v>
      </c>
      <c r="E51" s="47">
        <v>0</v>
      </c>
      <c r="F51" s="47">
        <v>0</v>
      </c>
      <c r="G51" s="48">
        <v>0</v>
      </c>
      <c r="H51" s="48">
        <v>0</v>
      </c>
      <c r="I51" s="49">
        <v>0</v>
      </c>
      <c r="J51" s="49">
        <v>0</v>
      </c>
      <c r="K51" s="48">
        <v>0</v>
      </c>
      <c r="L51" s="68">
        <f>+G51+H51+I51+J51+K51</f>
        <v>0</v>
      </c>
      <c r="M51" s="12"/>
    </row>
    <row r="52" spans="2:13" ht="65.25" customHeight="1" x14ac:dyDescent="0.3">
      <c r="B52" s="7"/>
      <c r="C52" s="7"/>
      <c r="D52" s="9" t="s">
        <v>29</v>
      </c>
      <c r="E52" s="47">
        <v>0</v>
      </c>
      <c r="F52" s="47">
        <v>0</v>
      </c>
      <c r="G52" s="48">
        <v>0</v>
      </c>
      <c r="H52" s="48">
        <v>0</v>
      </c>
      <c r="I52" s="49">
        <v>0</v>
      </c>
      <c r="J52" s="49">
        <v>0</v>
      </c>
      <c r="K52" s="48">
        <v>0</v>
      </c>
      <c r="L52" s="68">
        <f t="shared" ref="L52:L54" si="2">+G52+H52+I52+J52+K52</f>
        <v>0</v>
      </c>
      <c r="M52" s="12"/>
    </row>
    <row r="53" spans="2:13" ht="66.75" customHeight="1" x14ac:dyDescent="0.3">
      <c r="B53" s="7"/>
      <c r="C53" s="7"/>
      <c r="D53" s="9" t="s">
        <v>30</v>
      </c>
      <c r="E53" s="47">
        <v>0</v>
      </c>
      <c r="F53" s="47">
        <v>0</v>
      </c>
      <c r="G53" s="48">
        <v>0</v>
      </c>
      <c r="H53" s="48">
        <v>0</v>
      </c>
      <c r="I53" s="49">
        <v>0</v>
      </c>
      <c r="J53" s="49">
        <v>0</v>
      </c>
      <c r="K53" s="48">
        <v>0</v>
      </c>
      <c r="L53" s="68">
        <f t="shared" si="2"/>
        <v>0</v>
      </c>
      <c r="M53" s="12"/>
    </row>
    <row r="54" spans="2:13" ht="84" customHeight="1" x14ac:dyDescent="0.3">
      <c r="B54" s="7"/>
      <c r="C54" s="7"/>
      <c r="D54" s="9" t="s">
        <v>31</v>
      </c>
      <c r="E54" s="47">
        <v>0</v>
      </c>
      <c r="F54" s="47">
        <v>0</v>
      </c>
      <c r="G54" s="48">
        <v>0</v>
      </c>
      <c r="H54" s="48">
        <v>0</v>
      </c>
      <c r="I54" s="49">
        <v>0</v>
      </c>
      <c r="J54" s="49">
        <v>0</v>
      </c>
      <c r="K54" s="48">
        <v>0</v>
      </c>
      <c r="L54" s="68">
        <f t="shared" si="2"/>
        <v>0</v>
      </c>
      <c r="M54" s="12"/>
    </row>
    <row r="55" spans="2:13" ht="60.75" customHeight="1" x14ac:dyDescent="0.3">
      <c r="B55" s="7"/>
      <c r="C55" s="7"/>
      <c r="D55" s="9" t="s">
        <v>32</v>
      </c>
      <c r="E55" s="16">
        <v>500000</v>
      </c>
      <c r="F55" s="16">
        <v>500000</v>
      </c>
      <c r="G55" s="48">
        <v>0</v>
      </c>
      <c r="H55" s="48">
        <v>0</v>
      </c>
      <c r="I55" s="31">
        <v>42788.32</v>
      </c>
      <c r="J55" s="31"/>
      <c r="K55" s="11">
        <v>294784</v>
      </c>
      <c r="L55" s="70">
        <f t="shared" si="1"/>
        <v>337572.32</v>
      </c>
      <c r="M55" s="12"/>
    </row>
    <row r="56" spans="2:13" ht="60.75" customHeight="1" thickBot="1" x14ac:dyDescent="0.35">
      <c r="B56" s="7"/>
      <c r="C56" s="7"/>
      <c r="D56" s="23" t="s">
        <v>33</v>
      </c>
      <c r="E56" s="71">
        <v>0</v>
      </c>
      <c r="F56" s="71">
        <v>0</v>
      </c>
      <c r="G56" s="59">
        <v>0</v>
      </c>
      <c r="H56" s="59">
        <v>0</v>
      </c>
      <c r="I56" s="75">
        <v>0</v>
      </c>
      <c r="J56" s="75">
        <v>0</v>
      </c>
      <c r="K56" s="59">
        <v>0</v>
      </c>
      <c r="L56" s="94">
        <f>+G56+H56+I56+J56+K56</f>
        <v>0</v>
      </c>
      <c r="M56" s="12"/>
    </row>
    <row r="57" spans="2:13" ht="54.75" customHeight="1" thickBot="1" x14ac:dyDescent="0.35">
      <c r="B57" s="7"/>
      <c r="C57" s="7"/>
      <c r="D57" s="101" t="s">
        <v>34</v>
      </c>
      <c r="E57" s="83">
        <v>0</v>
      </c>
      <c r="F57" s="83">
        <v>0</v>
      </c>
      <c r="G57" s="61">
        <v>0</v>
      </c>
      <c r="H57" s="61">
        <v>0</v>
      </c>
      <c r="I57" s="61">
        <v>0</v>
      </c>
      <c r="J57" s="61">
        <v>0</v>
      </c>
      <c r="K57" s="61">
        <v>0</v>
      </c>
      <c r="L57" s="73">
        <f t="shared" ref="L57:L62" si="3">+G57+H57+I57+J57+K57</f>
        <v>0</v>
      </c>
      <c r="M57" s="12"/>
    </row>
    <row r="58" spans="2:13" ht="59.25" customHeight="1" x14ac:dyDescent="0.3">
      <c r="B58" s="7"/>
      <c r="C58" s="7"/>
      <c r="D58" s="14" t="s">
        <v>35</v>
      </c>
      <c r="E58" s="87">
        <v>0</v>
      </c>
      <c r="F58" s="87">
        <v>0</v>
      </c>
      <c r="G58" s="60">
        <v>0</v>
      </c>
      <c r="H58" s="60">
        <v>0</v>
      </c>
      <c r="I58" s="76">
        <v>0</v>
      </c>
      <c r="J58" s="76">
        <v>0</v>
      </c>
      <c r="K58" s="60">
        <v>0</v>
      </c>
      <c r="L58" s="74">
        <f t="shared" si="3"/>
        <v>0</v>
      </c>
      <c r="M58" s="12"/>
    </row>
    <row r="59" spans="2:13" ht="68.25" customHeight="1" x14ac:dyDescent="0.3">
      <c r="B59" s="7"/>
      <c r="C59" s="7"/>
      <c r="D59" s="9" t="s">
        <v>89</v>
      </c>
      <c r="E59" s="71">
        <v>0</v>
      </c>
      <c r="F59" s="71">
        <v>0</v>
      </c>
      <c r="G59" s="48">
        <v>0</v>
      </c>
      <c r="H59" s="48">
        <v>0</v>
      </c>
      <c r="I59" s="49">
        <v>0</v>
      </c>
      <c r="J59" s="49">
        <v>0</v>
      </c>
      <c r="K59" s="48">
        <v>0</v>
      </c>
      <c r="L59" s="68">
        <f t="shared" si="3"/>
        <v>0</v>
      </c>
      <c r="M59" s="12"/>
    </row>
    <row r="60" spans="2:13" ht="68.25" customHeight="1" x14ac:dyDescent="0.3">
      <c r="B60" s="7"/>
      <c r="C60" s="7"/>
      <c r="D60" s="9" t="s">
        <v>36</v>
      </c>
      <c r="E60" s="71">
        <v>0</v>
      </c>
      <c r="F60" s="71">
        <v>0</v>
      </c>
      <c r="G60" s="48">
        <v>0</v>
      </c>
      <c r="H60" s="48">
        <v>0</v>
      </c>
      <c r="I60" s="49">
        <v>0</v>
      </c>
      <c r="J60" s="49">
        <v>0</v>
      </c>
      <c r="K60" s="48">
        <v>0</v>
      </c>
      <c r="L60" s="68">
        <f t="shared" si="3"/>
        <v>0</v>
      </c>
      <c r="M60" s="12"/>
    </row>
    <row r="61" spans="2:13" ht="67.5" customHeight="1" x14ac:dyDescent="0.3">
      <c r="B61" s="7"/>
      <c r="C61" s="7"/>
      <c r="D61" s="9" t="s">
        <v>88</v>
      </c>
      <c r="E61" s="71">
        <v>0</v>
      </c>
      <c r="F61" s="71">
        <v>0</v>
      </c>
      <c r="G61" s="48">
        <v>0</v>
      </c>
      <c r="H61" s="48">
        <v>0</v>
      </c>
      <c r="I61" s="49">
        <v>0</v>
      </c>
      <c r="J61" s="49">
        <v>0</v>
      </c>
      <c r="K61" s="48">
        <v>0</v>
      </c>
      <c r="L61" s="68">
        <f t="shared" si="3"/>
        <v>0</v>
      </c>
      <c r="M61" s="12"/>
    </row>
    <row r="62" spans="2:13" ht="66.75" customHeight="1" x14ac:dyDescent="0.3">
      <c r="B62" s="7"/>
      <c r="C62" s="7"/>
      <c r="D62" s="9" t="s">
        <v>37</v>
      </c>
      <c r="E62" s="71">
        <v>0</v>
      </c>
      <c r="F62" s="71">
        <v>0</v>
      </c>
      <c r="G62" s="48">
        <v>0</v>
      </c>
      <c r="H62" s="48">
        <v>0</v>
      </c>
      <c r="I62" s="49">
        <v>0</v>
      </c>
      <c r="J62" s="49">
        <v>0</v>
      </c>
      <c r="K62" s="48">
        <v>0</v>
      </c>
      <c r="L62" s="68">
        <f t="shared" si="3"/>
        <v>0</v>
      </c>
      <c r="M62" s="12"/>
    </row>
    <row r="63" spans="2:13" ht="65.25" customHeight="1" x14ac:dyDescent="0.3">
      <c r="B63" s="7"/>
      <c r="C63" s="7"/>
      <c r="D63" s="9" t="s">
        <v>38</v>
      </c>
      <c r="E63" s="47">
        <v>0</v>
      </c>
      <c r="F63" s="47">
        <v>0</v>
      </c>
      <c r="G63" s="48">
        <v>0</v>
      </c>
      <c r="H63" s="48">
        <v>0</v>
      </c>
      <c r="I63" s="49">
        <v>0</v>
      </c>
      <c r="J63" s="49">
        <v>0</v>
      </c>
      <c r="K63" s="48">
        <v>0</v>
      </c>
      <c r="L63" s="68">
        <f>+G63+H63+I63+J63+K63</f>
        <v>0</v>
      </c>
      <c r="M63" s="12"/>
    </row>
    <row r="64" spans="2:13" ht="69" customHeight="1" thickBot="1" x14ac:dyDescent="0.35">
      <c r="B64" s="7"/>
      <c r="C64" s="7"/>
      <c r="D64" s="90" t="s">
        <v>39</v>
      </c>
      <c r="E64" s="91">
        <v>0</v>
      </c>
      <c r="F64" s="91">
        <v>0</v>
      </c>
      <c r="G64" s="92">
        <v>0</v>
      </c>
      <c r="H64" s="92">
        <v>0</v>
      </c>
      <c r="I64" s="93">
        <v>0</v>
      </c>
      <c r="J64" s="93">
        <v>0</v>
      </c>
      <c r="K64" s="92">
        <v>0</v>
      </c>
      <c r="L64" s="94">
        <f t="shared" ref="L64" si="4">+G64+H64+I64+J64+K64</f>
        <v>0</v>
      </c>
      <c r="M64" s="12"/>
    </row>
    <row r="65" spans="2:13" ht="57.75" customHeight="1" thickBot="1" x14ac:dyDescent="0.35">
      <c r="B65" s="7"/>
      <c r="C65" s="7"/>
      <c r="D65" s="101" t="s">
        <v>40</v>
      </c>
      <c r="E65" s="35">
        <f>+E66+E67+E68+E69+E70+E71+E73</f>
        <v>91451641</v>
      </c>
      <c r="F65" s="79">
        <f>+F66+F67+F68+F69+F70+F71+F73</f>
        <v>91451641</v>
      </c>
      <c r="G65" s="61">
        <v>0</v>
      </c>
      <c r="H65" s="80">
        <v>0</v>
      </c>
      <c r="I65" s="72">
        <v>0</v>
      </c>
      <c r="J65" s="63">
        <f>+J69</f>
        <v>6073200</v>
      </c>
      <c r="K65" s="64">
        <f>+K69</f>
        <v>0</v>
      </c>
      <c r="L65" s="69">
        <f t="shared" si="1"/>
        <v>6073200</v>
      </c>
      <c r="M65" s="12"/>
    </row>
    <row r="66" spans="2:13" ht="40.5" customHeight="1" x14ac:dyDescent="0.3">
      <c r="B66" s="7"/>
      <c r="C66" s="7"/>
      <c r="D66" s="14" t="s">
        <v>41</v>
      </c>
      <c r="E66" s="21">
        <v>9105160</v>
      </c>
      <c r="F66" s="21">
        <v>9105160</v>
      </c>
      <c r="G66" s="60">
        <v>0</v>
      </c>
      <c r="H66" s="60">
        <v>0</v>
      </c>
      <c r="I66" s="49">
        <v>0</v>
      </c>
      <c r="J66" s="49">
        <v>0</v>
      </c>
      <c r="K66" s="49">
        <v>0</v>
      </c>
      <c r="L66" s="99">
        <v>0</v>
      </c>
      <c r="M66" s="12"/>
    </row>
    <row r="67" spans="2:13" ht="71.25" customHeight="1" x14ac:dyDescent="0.3">
      <c r="B67" s="7"/>
      <c r="C67" s="7"/>
      <c r="D67" s="9" t="s">
        <v>42</v>
      </c>
      <c r="E67" s="16">
        <v>25000</v>
      </c>
      <c r="F67" s="16">
        <v>25000</v>
      </c>
      <c r="G67" s="48">
        <v>0</v>
      </c>
      <c r="H67" s="48">
        <v>0</v>
      </c>
      <c r="I67" s="49">
        <v>0</v>
      </c>
      <c r="J67" s="49">
        <v>0</v>
      </c>
      <c r="K67" s="49">
        <v>0</v>
      </c>
      <c r="L67" s="68">
        <v>0</v>
      </c>
      <c r="M67" s="12"/>
    </row>
    <row r="68" spans="2:13" ht="72" customHeight="1" x14ac:dyDescent="0.3">
      <c r="B68" s="7"/>
      <c r="C68" s="7"/>
      <c r="D68" s="9" t="s">
        <v>43</v>
      </c>
      <c r="E68" s="16">
        <v>1000000</v>
      </c>
      <c r="F68" s="16">
        <v>1000000</v>
      </c>
      <c r="G68" s="48">
        <v>0</v>
      </c>
      <c r="H68" s="48">
        <v>0</v>
      </c>
      <c r="I68" s="49">
        <v>0</v>
      </c>
      <c r="J68" s="49">
        <v>0</v>
      </c>
      <c r="K68" s="49">
        <v>0</v>
      </c>
      <c r="L68" s="68">
        <v>0</v>
      </c>
      <c r="M68" s="12"/>
    </row>
    <row r="69" spans="2:13" ht="72.75" customHeight="1" x14ac:dyDescent="0.3">
      <c r="B69" s="7"/>
      <c r="C69" s="7"/>
      <c r="D69" s="9" t="s">
        <v>44</v>
      </c>
      <c r="E69" s="16">
        <v>80071481</v>
      </c>
      <c r="F69" s="16">
        <v>80071481</v>
      </c>
      <c r="G69" s="48">
        <v>0</v>
      </c>
      <c r="H69" s="48">
        <v>0</v>
      </c>
      <c r="I69" s="49">
        <v>0</v>
      </c>
      <c r="J69" s="52">
        <v>6073200</v>
      </c>
      <c r="K69" s="48">
        <v>0</v>
      </c>
      <c r="L69" s="66">
        <f>+G69+H69+I69+J69+K69</f>
        <v>6073200</v>
      </c>
      <c r="M69" s="12"/>
    </row>
    <row r="70" spans="2:13" ht="60.75" customHeight="1" x14ac:dyDescent="0.3">
      <c r="B70" s="7"/>
      <c r="C70" s="7"/>
      <c r="D70" s="9" t="s">
        <v>45</v>
      </c>
      <c r="E70" s="16">
        <v>1050000</v>
      </c>
      <c r="F70" s="16">
        <v>1050000</v>
      </c>
      <c r="G70" s="48">
        <v>0</v>
      </c>
      <c r="H70" s="48">
        <v>0</v>
      </c>
      <c r="I70" s="49">
        <v>0</v>
      </c>
      <c r="J70" s="49">
        <v>0</v>
      </c>
      <c r="K70" s="48">
        <v>0</v>
      </c>
      <c r="L70" s="68">
        <f>+G70+H70+I70+J70+K70</f>
        <v>0</v>
      </c>
      <c r="M70" s="12"/>
    </row>
    <row r="71" spans="2:13" ht="57.75" customHeight="1" x14ac:dyDescent="0.3">
      <c r="B71" s="7"/>
      <c r="C71" s="7"/>
      <c r="D71" s="9" t="s">
        <v>46</v>
      </c>
      <c r="E71" s="16">
        <v>100000</v>
      </c>
      <c r="F71" s="16">
        <v>100000</v>
      </c>
      <c r="G71" s="48">
        <v>0</v>
      </c>
      <c r="H71" s="48">
        <v>0</v>
      </c>
      <c r="I71" s="49">
        <v>0</v>
      </c>
      <c r="J71" s="49">
        <v>0</v>
      </c>
      <c r="K71" s="48">
        <v>0</v>
      </c>
      <c r="L71" s="68">
        <f>+G71+H71+I71+J71+K71</f>
        <v>0</v>
      </c>
      <c r="M71" s="12"/>
    </row>
    <row r="72" spans="2:13" ht="60" customHeight="1" x14ac:dyDescent="0.3">
      <c r="B72" s="7"/>
      <c r="C72" s="7"/>
      <c r="D72" s="9" t="s">
        <v>73</v>
      </c>
      <c r="E72" s="47">
        <v>0</v>
      </c>
      <c r="F72" s="47">
        <v>0</v>
      </c>
      <c r="G72" s="48">
        <v>0</v>
      </c>
      <c r="H72" s="48">
        <v>0</v>
      </c>
      <c r="I72" s="49">
        <v>0</v>
      </c>
      <c r="J72" s="49">
        <v>0</v>
      </c>
      <c r="K72" s="48">
        <v>0</v>
      </c>
      <c r="L72" s="68">
        <f>+G72+H72+I72+J72+K72</f>
        <v>0</v>
      </c>
      <c r="M72" s="12"/>
    </row>
    <row r="73" spans="2:13" ht="44.25" customHeight="1" x14ac:dyDescent="0.3">
      <c r="B73" s="7"/>
      <c r="C73" s="7"/>
      <c r="D73" s="9" t="s">
        <v>47</v>
      </c>
      <c r="E73" s="16">
        <v>100000</v>
      </c>
      <c r="F73" s="16">
        <v>100000</v>
      </c>
      <c r="G73" s="48">
        <v>0</v>
      </c>
      <c r="H73" s="48">
        <v>0</v>
      </c>
      <c r="I73" s="49">
        <v>0</v>
      </c>
      <c r="J73" s="49">
        <v>0</v>
      </c>
      <c r="K73" s="48">
        <v>0</v>
      </c>
      <c r="L73" s="68">
        <f>+G73+H73+I73+J73+K73</f>
        <v>0</v>
      </c>
      <c r="M73" s="12"/>
    </row>
    <row r="74" spans="2:13" ht="93" customHeight="1" thickBot="1" x14ac:dyDescent="0.35">
      <c r="B74" s="7"/>
      <c r="C74" s="7"/>
      <c r="D74" s="23" t="s">
        <v>48</v>
      </c>
      <c r="E74" s="71">
        <v>0</v>
      </c>
      <c r="F74" s="71">
        <v>0</v>
      </c>
      <c r="G74" s="59">
        <v>0</v>
      </c>
      <c r="H74" s="59">
        <v>0</v>
      </c>
      <c r="I74" s="75">
        <v>0</v>
      </c>
      <c r="J74" s="75">
        <v>0</v>
      </c>
      <c r="K74" s="59">
        <v>0</v>
      </c>
      <c r="L74" s="94">
        <f>+G74+H74+I74+J74+K74</f>
        <v>0</v>
      </c>
      <c r="M74" s="12"/>
    </row>
    <row r="75" spans="2:13" ht="40.5" customHeight="1" thickBot="1" x14ac:dyDescent="0.35">
      <c r="B75" s="7"/>
      <c r="C75" s="7"/>
      <c r="D75" s="101" t="s">
        <v>49</v>
      </c>
      <c r="E75" s="35">
        <f>+E76</f>
        <v>600000</v>
      </c>
      <c r="F75" s="79">
        <f>+F76</f>
        <v>600000</v>
      </c>
      <c r="G75" s="77">
        <v>0</v>
      </c>
      <c r="H75" s="61">
        <v>0</v>
      </c>
      <c r="I75" s="77">
        <v>0</v>
      </c>
      <c r="J75" s="61">
        <v>0</v>
      </c>
      <c r="K75" s="61">
        <v>0</v>
      </c>
      <c r="L75" s="73">
        <f>+G75+H75+I75+J75+K75</f>
        <v>0</v>
      </c>
      <c r="M75" s="12"/>
    </row>
    <row r="76" spans="2:13" ht="56.25" customHeight="1" x14ac:dyDescent="0.3">
      <c r="B76" s="7"/>
      <c r="C76" s="7"/>
      <c r="D76" s="14" t="s">
        <v>50</v>
      </c>
      <c r="E76" s="21">
        <v>600000</v>
      </c>
      <c r="F76" s="21">
        <v>600000</v>
      </c>
      <c r="G76" s="60">
        <v>0</v>
      </c>
      <c r="H76" s="60">
        <v>0</v>
      </c>
      <c r="I76" s="76">
        <v>0</v>
      </c>
      <c r="J76" s="76">
        <v>0</v>
      </c>
      <c r="K76" s="60">
        <v>0</v>
      </c>
      <c r="L76" s="99">
        <f>+G76+H76+I76+J76+K76</f>
        <v>0</v>
      </c>
      <c r="M76" s="12"/>
    </row>
    <row r="77" spans="2:13" ht="36.75" customHeight="1" x14ac:dyDescent="0.3">
      <c r="B77" s="7"/>
      <c r="C77" s="7"/>
      <c r="D77" s="9" t="s">
        <v>51</v>
      </c>
      <c r="E77" s="47">
        <v>0</v>
      </c>
      <c r="F77" s="47">
        <v>0</v>
      </c>
      <c r="G77" s="48">
        <v>0</v>
      </c>
      <c r="H77" s="48">
        <v>0</v>
      </c>
      <c r="I77" s="49">
        <v>0</v>
      </c>
      <c r="J77" s="49">
        <v>0</v>
      </c>
      <c r="K77" s="48">
        <v>0</v>
      </c>
      <c r="L77" s="68">
        <f>+G77+H77+I77+J77+K77</f>
        <v>0</v>
      </c>
      <c r="M77" s="12"/>
    </row>
    <row r="78" spans="2:13" ht="51" customHeight="1" x14ac:dyDescent="0.3">
      <c r="B78" s="7"/>
      <c r="C78" s="7"/>
      <c r="D78" s="9" t="s">
        <v>52</v>
      </c>
      <c r="E78" s="47">
        <v>0</v>
      </c>
      <c r="F78" s="47">
        <v>0</v>
      </c>
      <c r="G78" s="48">
        <v>0</v>
      </c>
      <c r="H78" s="48">
        <v>0</v>
      </c>
      <c r="I78" s="49">
        <v>0</v>
      </c>
      <c r="J78" s="49">
        <v>0</v>
      </c>
      <c r="K78" s="48">
        <v>0</v>
      </c>
      <c r="L78" s="68">
        <f t="shared" ref="L78:L86" si="5">+G78+H78+I78+J78+K78</f>
        <v>0</v>
      </c>
      <c r="M78" s="12"/>
    </row>
    <row r="79" spans="2:13" ht="96" customHeight="1" thickBot="1" x14ac:dyDescent="0.35">
      <c r="B79" s="7"/>
      <c r="C79" s="7"/>
      <c r="D79" s="23" t="s">
        <v>69</v>
      </c>
      <c r="E79" s="71">
        <v>0</v>
      </c>
      <c r="F79" s="71">
        <v>0</v>
      </c>
      <c r="G79" s="59">
        <v>0</v>
      </c>
      <c r="H79" s="59">
        <v>0</v>
      </c>
      <c r="I79" s="75">
        <v>0</v>
      </c>
      <c r="J79" s="75">
        <v>0</v>
      </c>
      <c r="K79" s="59">
        <v>0</v>
      </c>
      <c r="L79" s="94">
        <f t="shared" si="5"/>
        <v>0</v>
      </c>
      <c r="M79" s="12"/>
    </row>
    <row r="80" spans="2:13" ht="81" customHeight="1" thickBot="1" x14ac:dyDescent="0.35">
      <c r="B80" s="7"/>
      <c r="C80" s="7"/>
      <c r="D80" s="78" t="s">
        <v>87</v>
      </c>
      <c r="E80" s="83">
        <v>0</v>
      </c>
      <c r="F80" s="83">
        <v>0</v>
      </c>
      <c r="G80" s="61">
        <v>0</v>
      </c>
      <c r="H80" s="61">
        <v>0</v>
      </c>
      <c r="I80" s="61">
        <v>0</v>
      </c>
      <c r="J80" s="61">
        <v>0</v>
      </c>
      <c r="K80" s="61">
        <v>0</v>
      </c>
      <c r="L80" s="73">
        <f t="shared" si="5"/>
        <v>0</v>
      </c>
      <c r="M80" s="12"/>
    </row>
    <row r="81" spans="2:13" ht="53.25" customHeight="1" x14ac:dyDescent="0.3">
      <c r="B81" s="7"/>
      <c r="C81" s="7"/>
      <c r="D81" s="14" t="s">
        <v>72</v>
      </c>
      <c r="E81" s="87">
        <v>0</v>
      </c>
      <c r="F81" s="87">
        <v>0</v>
      </c>
      <c r="G81" s="60">
        <v>0</v>
      </c>
      <c r="H81" s="60">
        <v>0</v>
      </c>
      <c r="I81" s="76">
        <v>0</v>
      </c>
      <c r="J81" s="76">
        <v>0</v>
      </c>
      <c r="K81" s="60">
        <v>0</v>
      </c>
      <c r="L81" s="99">
        <f t="shared" si="5"/>
        <v>0</v>
      </c>
      <c r="M81" s="12"/>
    </row>
    <row r="82" spans="2:13" ht="80.25" customHeight="1" thickBot="1" x14ac:dyDescent="0.35">
      <c r="B82" s="7"/>
      <c r="C82" s="7"/>
      <c r="D82" s="23" t="s">
        <v>53</v>
      </c>
      <c r="E82" s="71">
        <v>0</v>
      </c>
      <c r="F82" s="71">
        <v>0</v>
      </c>
      <c r="G82" s="59">
        <v>0</v>
      </c>
      <c r="H82" s="59">
        <v>0</v>
      </c>
      <c r="I82" s="75">
        <v>0</v>
      </c>
      <c r="J82" s="75">
        <v>0</v>
      </c>
      <c r="K82" s="59">
        <v>0</v>
      </c>
      <c r="L82" s="94">
        <f t="shared" si="5"/>
        <v>0</v>
      </c>
      <c r="M82" s="12"/>
    </row>
    <row r="83" spans="2:13" ht="42" customHeight="1" thickBot="1" x14ac:dyDescent="0.35">
      <c r="B83" s="7"/>
      <c r="C83" s="7"/>
      <c r="D83" s="78" t="s">
        <v>54</v>
      </c>
      <c r="E83" s="83">
        <v>0</v>
      </c>
      <c r="F83" s="83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73">
        <f t="shared" si="5"/>
        <v>0</v>
      </c>
      <c r="M83" s="12"/>
    </row>
    <row r="84" spans="2:13" ht="55.5" customHeight="1" x14ac:dyDescent="0.3">
      <c r="B84" s="7"/>
      <c r="C84" s="7"/>
      <c r="D84" s="14" t="s">
        <v>55</v>
      </c>
      <c r="E84" s="87">
        <v>0</v>
      </c>
      <c r="F84" s="87">
        <v>0</v>
      </c>
      <c r="G84" s="60">
        <v>0</v>
      </c>
      <c r="H84" s="60">
        <v>0</v>
      </c>
      <c r="I84" s="76">
        <v>0</v>
      </c>
      <c r="J84" s="76">
        <v>0</v>
      </c>
      <c r="K84" s="60">
        <v>0</v>
      </c>
      <c r="L84" s="99">
        <f>+G84+H84+I84+J84+K84</f>
        <v>0</v>
      </c>
      <c r="M84" s="12"/>
    </row>
    <row r="85" spans="2:13" ht="58.5" customHeight="1" x14ac:dyDescent="0.3">
      <c r="B85" s="7"/>
      <c r="C85" s="7"/>
      <c r="D85" s="9" t="s">
        <v>70</v>
      </c>
      <c r="E85" s="47">
        <v>0</v>
      </c>
      <c r="F85" s="47">
        <v>0</v>
      </c>
      <c r="G85" s="48">
        <v>0</v>
      </c>
      <c r="H85" s="48">
        <v>0</v>
      </c>
      <c r="I85" s="49">
        <v>0</v>
      </c>
      <c r="J85" s="49">
        <v>0</v>
      </c>
      <c r="K85" s="48">
        <v>0</v>
      </c>
      <c r="L85" s="68">
        <f t="shared" si="5"/>
        <v>0</v>
      </c>
      <c r="M85" s="12"/>
    </row>
    <row r="86" spans="2:13" ht="73.5" customHeight="1" thickBot="1" x14ac:dyDescent="0.35">
      <c r="B86" s="7"/>
      <c r="C86" s="7"/>
      <c r="D86" s="90" t="s">
        <v>56</v>
      </c>
      <c r="E86" s="91">
        <v>0</v>
      </c>
      <c r="F86" s="91">
        <v>0</v>
      </c>
      <c r="G86" s="92">
        <v>0</v>
      </c>
      <c r="H86" s="92">
        <v>0</v>
      </c>
      <c r="I86" s="93">
        <v>0</v>
      </c>
      <c r="J86" s="93">
        <v>0</v>
      </c>
      <c r="K86" s="92">
        <v>0</v>
      </c>
      <c r="L86" s="94">
        <f t="shared" si="5"/>
        <v>0</v>
      </c>
      <c r="M86" s="12"/>
    </row>
    <row r="87" spans="2:13" ht="43.5" customHeight="1" thickBot="1" x14ac:dyDescent="0.35">
      <c r="B87" s="7"/>
      <c r="C87" s="7"/>
      <c r="D87" s="86" t="s">
        <v>71</v>
      </c>
      <c r="E87" s="85">
        <f t="shared" ref="E87:J87" si="6">+E23+E29+E39+E49+E65+E75</f>
        <v>1932937781</v>
      </c>
      <c r="F87" s="85">
        <f t="shared" si="6"/>
        <v>1932937781</v>
      </c>
      <c r="G87" s="85">
        <f t="shared" si="6"/>
        <v>76263208.260000005</v>
      </c>
      <c r="H87" s="85">
        <f t="shared" si="6"/>
        <v>108640125.46000001</v>
      </c>
      <c r="I87" s="85">
        <f t="shared" si="6"/>
        <v>109557420.17</v>
      </c>
      <c r="J87" s="85">
        <f t="shared" si="6"/>
        <v>106241494.5</v>
      </c>
      <c r="K87" s="85">
        <f>+K23+K29+K39+K49+K65+K75</f>
        <v>139579859.22999999</v>
      </c>
      <c r="L87" s="100">
        <f>+G87+H87+I87+J87+K87</f>
        <v>540282107.62</v>
      </c>
      <c r="M87" s="12"/>
    </row>
    <row r="88" spans="2:13" ht="47.25" customHeight="1" x14ac:dyDescent="0.3">
      <c r="B88" s="7"/>
      <c r="C88" s="7"/>
      <c r="D88" s="13" t="s">
        <v>57</v>
      </c>
      <c r="E88" s="71">
        <v>0</v>
      </c>
      <c r="F88" s="71">
        <v>0</v>
      </c>
      <c r="G88" s="71">
        <v>0</v>
      </c>
      <c r="H88" s="71">
        <v>0</v>
      </c>
      <c r="I88" s="71">
        <v>0</v>
      </c>
      <c r="J88" s="71">
        <v>0</v>
      </c>
      <c r="K88" s="71">
        <v>0</v>
      </c>
      <c r="L88" s="96">
        <v>0</v>
      </c>
      <c r="M88" s="12"/>
    </row>
    <row r="89" spans="2:13" ht="48.75" customHeight="1" x14ac:dyDescent="0.3">
      <c r="B89" s="7"/>
      <c r="C89" s="7"/>
      <c r="D89" s="13" t="s">
        <v>58</v>
      </c>
      <c r="E89" s="71">
        <v>0</v>
      </c>
      <c r="F89" s="71">
        <v>0</v>
      </c>
      <c r="G89" s="71">
        <v>0</v>
      </c>
      <c r="H89" s="71">
        <v>0</v>
      </c>
      <c r="I89" s="71">
        <v>0</v>
      </c>
      <c r="J89" s="71">
        <v>0</v>
      </c>
      <c r="K89" s="71">
        <v>0</v>
      </c>
      <c r="L89" s="71">
        <v>0</v>
      </c>
      <c r="M89" s="12"/>
    </row>
    <row r="90" spans="2:13" ht="65.25" customHeight="1" x14ac:dyDescent="0.3">
      <c r="B90" s="7"/>
      <c r="C90" s="7"/>
      <c r="D90" s="9" t="s">
        <v>59</v>
      </c>
      <c r="E90" s="71">
        <v>0</v>
      </c>
      <c r="F90" s="71">
        <v>0</v>
      </c>
      <c r="G90" s="71">
        <v>0</v>
      </c>
      <c r="H90" s="71">
        <v>0</v>
      </c>
      <c r="I90" s="71">
        <v>0</v>
      </c>
      <c r="J90" s="71">
        <v>0</v>
      </c>
      <c r="K90" s="71">
        <v>0</v>
      </c>
      <c r="L90" s="71">
        <v>0</v>
      </c>
      <c r="M90" s="12"/>
    </row>
    <row r="91" spans="2:13" ht="62.25" customHeight="1" thickBot="1" x14ac:dyDescent="0.35">
      <c r="B91" s="7"/>
      <c r="C91" s="7"/>
      <c r="D91" s="23" t="s">
        <v>60</v>
      </c>
      <c r="E91" s="71">
        <v>0</v>
      </c>
      <c r="F91" s="71">
        <v>0</v>
      </c>
      <c r="G91" s="71">
        <v>0</v>
      </c>
      <c r="H91" s="71">
        <v>0</v>
      </c>
      <c r="I91" s="71">
        <v>0</v>
      </c>
      <c r="J91" s="71">
        <v>0</v>
      </c>
      <c r="K91" s="71">
        <v>0</v>
      </c>
      <c r="L91" s="91">
        <v>0</v>
      </c>
      <c r="M91" s="12"/>
    </row>
    <row r="92" spans="2:13" ht="50.25" customHeight="1" thickBot="1" x14ac:dyDescent="0.35">
      <c r="B92" s="7"/>
      <c r="C92" s="7"/>
      <c r="D92" s="78" t="s">
        <v>61</v>
      </c>
      <c r="E92" s="83">
        <v>0</v>
      </c>
      <c r="F92" s="83">
        <v>0</v>
      </c>
      <c r="G92" s="83">
        <v>0</v>
      </c>
      <c r="H92" s="83">
        <v>0</v>
      </c>
      <c r="I92" s="83">
        <v>0</v>
      </c>
      <c r="J92" s="83">
        <v>0</v>
      </c>
      <c r="K92" s="83">
        <v>0</v>
      </c>
      <c r="L92" s="83">
        <v>0</v>
      </c>
      <c r="M92" s="12"/>
    </row>
    <row r="93" spans="2:13" ht="45.75" customHeight="1" x14ac:dyDescent="0.3">
      <c r="B93" s="7"/>
      <c r="C93" s="7"/>
      <c r="D93" s="14" t="s">
        <v>62</v>
      </c>
      <c r="E93" s="81">
        <v>0</v>
      </c>
      <c r="F93" s="81">
        <v>0</v>
      </c>
      <c r="G93" s="81">
        <v>0</v>
      </c>
      <c r="H93" s="81">
        <v>0</v>
      </c>
      <c r="I93" s="81">
        <v>0</v>
      </c>
      <c r="J93" s="81">
        <v>0</v>
      </c>
      <c r="K93" s="81">
        <v>0</v>
      </c>
      <c r="L93" s="96">
        <v>0</v>
      </c>
      <c r="M93" s="12"/>
    </row>
    <row r="94" spans="2:13" ht="53.25" customHeight="1" thickBot="1" x14ac:dyDescent="0.35">
      <c r="B94" s="7"/>
      <c r="C94" s="7"/>
      <c r="D94" s="23" t="s">
        <v>63</v>
      </c>
      <c r="E94" s="71">
        <v>0</v>
      </c>
      <c r="F94" s="71">
        <v>0</v>
      </c>
      <c r="G94" s="71">
        <v>0</v>
      </c>
      <c r="H94" s="71">
        <v>0</v>
      </c>
      <c r="I94" s="71">
        <v>0</v>
      </c>
      <c r="J94" s="71">
        <v>0</v>
      </c>
      <c r="K94" s="71">
        <v>0</v>
      </c>
      <c r="L94" s="91">
        <v>0</v>
      </c>
      <c r="M94" s="12"/>
    </row>
    <row r="95" spans="2:13" ht="53.25" customHeight="1" thickBot="1" x14ac:dyDescent="0.35">
      <c r="B95" s="7"/>
      <c r="C95" s="7"/>
      <c r="D95" s="78" t="s">
        <v>64</v>
      </c>
      <c r="E95" s="83">
        <v>0</v>
      </c>
      <c r="F95" s="83">
        <v>0</v>
      </c>
      <c r="G95" s="83">
        <v>0</v>
      </c>
      <c r="H95" s="83">
        <v>0</v>
      </c>
      <c r="I95" s="83">
        <v>0</v>
      </c>
      <c r="J95" s="88">
        <v>0</v>
      </c>
      <c r="K95" s="83">
        <v>0</v>
      </c>
      <c r="L95" s="83">
        <v>0</v>
      </c>
      <c r="M95" s="12"/>
    </row>
    <row r="96" spans="2:13" ht="60" customHeight="1" thickBot="1" x14ac:dyDescent="0.35">
      <c r="B96" s="7"/>
      <c r="C96" s="7"/>
      <c r="D96" s="95" t="s">
        <v>65</v>
      </c>
      <c r="E96" s="96">
        <v>0</v>
      </c>
      <c r="F96" s="96">
        <v>0</v>
      </c>
      <c r="G96" s="96">
        <v>0</v>
      </c>
      <c r="H96" s="96">
        <v>0</v>
      </c>
      <c r="I96" s="96">
        <v>0</v>
      </c>
      <c r="J96" s="96">
        <v>0</v>
      </c>
      <c r="K96" s="96">
        <v>0</v>
      </c>
      <c r="L96" s="82">
        <v>0</v>
      </c>
      <c r="M96" s="12"/>
    </row>
    <row r="97" spans="2:17" ht="48.75" customHeight="1" thickBot="1" x14ac:dyDescent="0.35">
      <c r="B97" s="7"/>
      <c r="C97" s="7"/>
      <c r="D97" s="89" t="s">
        <v>66</v>
      </c>
      <c r="E97" s="83">
        <v>0</v>
      </c>
      <c r="F97" s="83">
        <v>0</v>
      </c>
      <c r="G97" s="83">
        <v>0</v>
      </c>
      <c r="H97" s="83">
        <v>0</v>
      </c>
      <c r="I97" s="83">
        <v>0</v>
      </c>
      <c r="J97" s="83">
        <v>0</v>
      </c>
      <c r="K97" s="88">
        <v>0</v>
      </c>
      <c r="L97" s="83">
        <v>0</v>
      </c>
      <c r="M97" s="12"/>
    </row>
    <row r="98" spans="2:17" ht="69.75" customHeight="1" thickBot="1" x14ac:dyDescent="0.35">
      <c r="B98" s="7"/>
      <c r="C98" s="7"/>
      <c r="D98" s="84" t="s">
        <v>67</v>
      </c>
      <c r="E98" s="38">
        <f>+E87+E97</f>
        <v>1932937781</v>
      </c>
      <c r="F98" s="38">
        <f>+F87+F97</f>
        <v>1932937781</v>
      </c>
      <c r="G98" s="38">
        <f>+G87+G97</f>
        <v>76263208.260000005</v>
      </c>
      <c r="H98" s="33">
        <f>+H87+H97</f>
        <v>108640125.46000001</v>
      </c>
      <c r="I98" s="38">
        <f>+I87+I97</f>
        <v>109557420.17</v>
      </c>
      <c r="J98" s="33">
        <f>+J87+J97</f>
        <v>106241494.5</v>
      </c>
      <c r="K98" s="38">
        <f>+K87+K97</f>
        <v>139579859.22999999</v>
      </c>
      <c r="L98" s="18">
        <f>+L87+L97</f>
        <v>540282107.62</v>
      </c>
      <c r="M98" s="12"/>
    </row>
    <row r="99" spans="2:17" ht="15.75" customHeight="1" x14ac:dyDescent="0.3">
      <c r="B99" s="7"/>
      <c r="C99" s="7"/>
      <c r="D99" s="8"/>
      <c r="E99" s="8"/>
      <c r="F99" s="8"/>
      <c r="G99" s="15"/>
      <c r="H99" s="15"/>
      <c r="I99" s="15"/>
      <c r="J99" s="15"/>
      <c r="K99" s="15"/>
      <c r="L99" s="8"/>
      <c r="M99" s="8"/>
    </row>
    <row r="100" spans="2:17" ht="15.75" customHeight="1" x14ac:dyDescent="0.3">
      <c r="B100" s="7"/>
      <c r="C100" s="7"/>
      <c r="D100" s="45" t="s">
        <v>78</v>
      </c>
      <c r="E100" s="45"/>
      <c r="F100" s="46"/>
      <c r="G100" s="46"/>
      <c r="H100" s="46"/>
      <c r="I100" s="46"/>
      <c r="J100" s="46"/>
      <c r="K100" s="46"/>
      <c r="L100" s="46"/>
      <c r="M100" s="8"/>
      <c r="Q100" s="27"/>
    </row>
    <row r="101" spans="2:17" ht="15.75" customHeight="1" x14ac:dyDescent="0.3">
      <c r="D101" s="39" t="s">
        <v>79</v>
      </c>
      <c r="E101" s="39"/>
      <c r="F101" s="40"/>
      <c r="G101" s="40"/>
      <c r="H101" s="40"/>
      <c r="I101" s="40"/>
      <c r="J101" s="40"/>
      <c r="K101" s="40"/>
      <c r="L101" s="40"/>
    </row>
    <row r="102" spans="2:17" ht="15.75" customHeight="1" x14ac:dyDescent="0.3">
      <c r="D102" s="39" t="s">
        <v>80</v>
      </c>
      <c r="E102" s="39"/>
      <c r="F102" s="40"/>
      <c r="G102" s="40"/>
      <c r="H102" s="40"/>
      <c r="I102" s="40"/>
      <c r="J102" s="40"/>
      <c r="K102" s="40"/>
      <c r="L102" s="40"/>
    </row>
    <row r="103" spans="2:17" ht="33.75" customHeight="1" x14ac:dyDescent="0.3">
      <c r="D103" s="39" t="s">
        <v>81</v>
      </c>
      <c r="E103" s="39"/>
      <c r="F103" s="40"/>
      <c r="G103" s="40"/>
      <c r="H103" s="40"/>
      <c r="I103" s="40"/>
      <c r="J103" s="40"/>
      <c r="K103" s="40"/>
      <c r="L103" s="40"/>
      <c r="Q103" s="27">
        <f>+K98-139579859.23</f>
        <v>0</v>
      </c>
    </row>
    <row r="104" spans="2:17" ht="48.6" customHeight="1" x14ac:dyDescent="0.3">
      <c r="D104" s="5"/>
      <c r="E104" s="5"/>
      <c r="F104" s="2"/>
      <c r="G104" s="2"/>
      <c r="H104" s="2"/>
      <c r="I104" s="2"/>
      <c r="J104" s="2"/>
      <c r="K104" s="2"/>
    </row>
    <row r="105" spans="2:17" ht="15.75" customHeight="1" x14ac:dyDescent="0.3">
      <c r="D105" s="5"/>
      <c r="E105" s="5"/>
      <c r="F105" s="2"/>
      <c r="G105" s="2"/>
      <c r="H105" s="2"/>
      <c r="I105" s="2"/>
      <c r="J105" s="2"/>
      <c r="K105" s="2"/>
    </row>
    <row r="106" spans="2:17" ht="15.75" customHeight="1" x14ac:dyDescent="0.3">
      <c r="D106" s="5"/>
      <c r="E106" s="5"/>
      <c r="F106" s="2"/>
      <c r="G106" s="2"/>
      <c r="H106" s="2"/>
      <c r="I106" s="2"/>
      <c r="J106" s="2"/>
      <c r="K106" s="2"/>
    </row>
    <row r="107" spans="2:17" ht="15.75" customHeight="1" x14ac:dyDescent="0.25">
      <c r="D107" s="6"/>
      <c r="E107" s="6"/>
      <c r="F107" s="6"/>
      <c r="G107" s="6"/>
      <c r="H107" s="6"/>
      <c r="I107" s="6"/>
      <c r="J107" s="6"/>
      <c r="K107" s="6"/>
    </row>
    <row r="108" spans="2:17" ht="15.75" customHeight="1" x14ac:dyDescent="0.25"/>
    <row r="109" spans="2:17" ht="15.75" customHeight="1" x14ac:dyDescent="0.25"/>
    <row r="110" spans="2:17" ht="15.75" customHeight="1" x14ac:dyDescent="0.25"/>
    <row r="111" spans="2:17" ht="15.75" customHeight="1" x14ac:dyDescent="0.25"/>
    <row r="112" spans="2:17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mergeCells count="9">
    <mergeCell ref="D101:L101"/>
    <mergeCell ref="D102:L102"/>
    <mergeCell ref="D103:L103"/>
    <mergeCell ref="D19:L19"/>
    <mergeCell ref="D14:F14"/>
    <mergeCell ref="D16:G16"/>
    <mergeCell ref="D18:L18"/>
    <mergeCell ref="D17:L17"/>
    <mergeCell ref="D100:L100"/>
  </mergeCells>
  <phoneticPr fontId="9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5" scale="3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2025-06-04T16:32:05Z</cp:lastPrinted>
  <dcterms:created xsi:type="dcterms:W3CDTF">2018-04-17T18:57:16Z</dcterms:created>
  <dcterms:modified xsi:type="dcterms:W3CDTF">2025-06-04T16:33:58Z</dcterms:modified>
</cp:coreProperties>
</file>