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ramxp\OneDrive\Desktop\Conape\para acceso\"/>
    </mc:Choice>
  </mc:AlternateContent>
  <xr:revisionPtr revIDLastSave="0" documentId="13_ncr:1_{8DE22D0B-1E0A-4C4E-804A-0C177EB95AD4}" xr6:coauthVersionLast="47" xr6:coauthVersionMax="47" xr10:uidLastSave="{00000000-0000-0000-0000-000000000000}"/>
  <bookViews>
    <workbookView xWindow="548" yWindow="765" windowWidth="14302" windowHeight="14760" tabRatio="882" firstSheet="5" activeTab="8" xr2:uid="{E728FF42-5461-4C8F-84F4-352906D1A290}"/>
  </bookViews>
  <sheets>
    <sheet name="Resumen General" sheetId="1" r:id="rId1"/>
    <sheet name="Gestión de Acogida" sheetId="3" r:id="rId2"/>
    <sheet name="Gestión Educación, Cultura y Re" sheetId="6" r:id="rId3"/>
    <sheet name="Gestión de Salud" sheetId="2" r:id="rId4"/>
    <sheet name=" Gestión Económica " sheetId="5" r:id="rId5"/>
    <sheet name="Gestión Legal" sheetId="4" r:id="rId6"/>
    <sheet name="Gestión Social" sheetId="7" r:id="rId7"/>
    <sheet name="Coh.Terr y Género" sheetId="9" r:id="rId8"/>
    <sheet name="Coh. Terr y Gener" sheetId="10" r:id="rId9"/>
    <sheet name="Data Gráficos" sheetId="11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8" i="3" l="1"/>
  <c r="M18" i="3"/>
  <c r="D20" i="11"/>
  <c r="D5" i="11" s="1"/>
  <c r="M17" i="3"/>
  <c r="M16" i="3"/>
  <c r="D18" i="3"/>
  <c r="G18" i="3"/>
  <c r="M28" i="2"/>
  <c r="I16" i="4"/>
  <c r="K16" i="4"/>
  <c r="L33" i="11" l="1"/>
  <c r="E10" i="11" s="1"/>
  <c r="K33" i="11"/>
  <c r="D10" i="11" s="1"/>
  <c r="L17" i="11"/>
  <c r="E8" i="11" s="1"/>
  <c r="K17" i="11"/>
  <c r="D8" i="11" s="1"/>
  <c r="L25" i="11"/>
  <c r="E9" i="11" s="1"/>
  <c r="K25" i="11"/>
  <c r="D9" i="11" s="1"/>
  <c r="L9" i="11"/>
  <c r="E7" i="11" s="1"/>
  <c r="K9" i="11"/>
  <c r="D7" i="11" s="1"/>
  <c r="E28" i="11"/>
  <c r="E6" i="11" s="1"/>
  <c r="D28" i="11"/>
  <c r="D6" i="11" s="1"/>
  <c r="E20" i="11"/>
  <c r="E5" i="11" s="1"/>
  <c r="I16" i="9"/>
  <c r="C33" i="10"/>
  <c r="D24" i="10" s="1"/>
  <c r="C16" i="10"/>
  <c r="G13" i="7"/>
  <c r="D13" i="7"/>
  <c r="E13" i="7"/>
  <c r="F13" i="7"/>
  <c r="H13" i="7"/>
  <c r="I13" i="7"/>
  <c r="J13" i="7"/>
  <c r="M11" i="7"/>
  <c r="M9" i="7"/>
  <c r="M10" i="7"/>
  <c r="M12" i="7"/>
  <c r="M8" i="7"/>
  <c r="N11" i="4"/>
  <c r="L12" i="4"/>
  <c r="L11" i="4"/>
  <c r="L13" i="4"/>
  <c r="L14" i="4"/>
  <c r="L15" i="4"/>
  <c r="L10" i="4"/>
  <c r="M10" i="4"/>
  <c r="M15" i="4"/>
  <c r="M14" i="4"/>
  <c r="F16" i="4"/>
  <c r="D16" i="4"/>
  <c r="C16" i="4"/>
  <c r="E16" i="4"/>
  <c r="D8" i="10" l="1"/>
  <c r="D6" i="10"/>
  <c r="D23" i="10"/>
  <c r="D32" i="10"/>
  <c r="D31" i="10"/>
  <c r="D30" i="10"/>
  <c r="D29" i="10"/>
  <c r="D28" i="10"/>
  <c r="D27" i="10"/>
  <c r="D26" i="10"/>
  <c r="D25" i="10"/>
  <c r="D11" i="11"/>
  <c r="E11" i="11"/>
  <c r="D11" i="10"/>
  <c r="D10" i="10"/>
  <c r="D9" i="10"/>
  <c r="D7" i="10"/>
  <c r="D15" i="10"/>
  <c r="D14" i="10"/>
  <c r="D13" i="10"/>
  <c r="D12" i="10"/>
  <c r="M13" i="7"/>
  <c r="L16" i="4"/>
  <c r="N12" i="5"/>
  <c r="M12" i="5"/>
  <c r="L12" i="5"/>
  <c r="H15" i="5"/>
  <c r="G15" i="5"/>
  <c r="F15" i="5"/>
  <c r="E15" i="5"/>
  <c r="D15" i="5"/>
  <c r="C15" i="5"/>
  <c r="I15" i="5"/>
  <c r="L13" i="5"/>
  <c r="L14" i="5"/>
  <c r="C30" i="2"/>
  <c r="D30" i="2"/>
  <c r="M13" i="6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9" i="2"/>
  <c r="M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11" i="2"/>
  <c r="G30" i="2"/>
  <c r="M14" i="6"/>
  <c r="F17" i="6"/>
  <c r="D17" i="6"/>
  <c r="K18" i="3"/>
  <c r="I18" i="3"/>
  <c r="H18" i="3"/>
  <c r="F18" i="3"/>
  <c r="E18" i="3"/>
  <c r="C18" i="3"/>
  <c r="E17" i="6"/>
  <c r="M14" i="5"/>
  <c r="M13" i="5"/>
  <c r="F30" i="2"/>
  <c r="I30" i="2"/>
  <c r="M15" i="6"/>
  <c r="M16" i="6"/>
  <c r="L12" i="3"/>
  <c r="O16" i="6"/>
  <c r="O15" i="6"/>
  <c r="O14" i="6"/>
  <c r="O13" i="6"/>
  <c r="N16" i="6"/>
  <c r="N15" i="6"/>
  <c r="N13" i="6"/>
  <c r="N14" i="6"/>
  <c r="J17" i="6"/>
  <c r="G17" i="6"/>
  <c r="L13" i="3"/>
  <c r="L14" i="3"/>
  <c r="L15" i="3"/>
  <c r="L16" i="3"/>
  <c r="M12" i="3"/>
  <c r="D16" i="10" l="1"/>
  <c r="N17" i="6"/>
  <c r="E9" i="1" s="1"/>
  <c r="O17" i="6"/>
  <c r="F9" i="1" s="1"/>
  <c r="N18" i="3"/>
  <c r="F8" i="1" s="1"/>
  <c r="M15" i="5"/>
  <c r="E11" i="1" s="1"/>
  <c r="N30" i="2"/>
  <c r="F10" i="1" s="1"/>
  <c r="M30" i="2"/>
  <c r="E10" i="1" s="1"/>
  <c r="M17" i="6"/>
  <c r="L15" i="5"/>
  <c r="L30" i="2"/>
  <c r="L18" i="3"/>
  <c r="F39" i="11"/>
  <c r="F38" i="11"/>
  <c r="H39" i="11" l="1"/>
  <c r="G39" i="11"/>
  <c r="H38" i="11"/>
  <c r="G38" i="11"/>
  <c r="H57" i="9"/>
  <c r="G57" i="9"/>
  <c r="J57" i="9" s="1"/>
  <c r="H54" i="9"/>
  <c r="G54" i="9"/>
  <c r="J54" i="9" s="1"/>
  <c r="H50" i="9"/>
  <c r="G50" i="9"/>
  <c r="H46" i="9"/>
  <c r="G46" i="9"/>
  <c r="J46" i="9" s="1"/>
  <c r="H42" i="9"/>
  <c r="G42" i="9"/>
  <c r="H37" i="9"/>
  <c r="G37" i="9"/>
  <c r="H33" i="9"/>
  <c r="G33" i="9"/>
  <c r="H28" i="9"/>
  <c r="G28" i="9"/>
  <c r="H23" i="9"/>
  <c r="G23" i="9"/>
  <c r="H19" i="9"/>
  <c r="G19" i="9"/>
  <c r="J17" i="9"/>
  <c r="J18" i="9"/>
  <c r="J20" i="9"/>
  <c r="J21" i="9"/>
  <c r="J22" i="9"/>
  <c r="J24" i="9"/>
  <c r="J25" i="9"/>
  <c r="J26" i="9"/>
  <c r="J27" i="9"/>
  <c r="J28" i="9"/>
  <c r="J29" i="9"/>
  <c r="J30" i="9"/>
  <c r="J31" i="9"/>
  <c r="J32" i="9"/>
  <c r="J34" i="9"/>
  <c r="J35" i="9"/>
  <c r="J36" i="9"/>
  <c r="J38" i="9"/>
  <c r="J39" i="9"/>
  <c r="J40" i="9"/>
  <c r="J41" i="9"/>
  <c r="J43" i="9"/>
  <c r="J44" i="9"/>
  <c r="J45" i="9"/>
  <c r="J47" i="9"/>
  <c r="J48" i="9"/>
  <c r="J49" i="9"/>
  <c r="J51" i="9"/>
  <c r="J52" i="9"/>
  <c r="J53" i="9"/>
  <c r="J55" i="9"/>
  <c r="J56" i="9"/>
  <c r="J16" i="9"/>
  <c r="N13" i="5"/>
  <c r="F57" i="9"/>
  <c r="E57" i="9"/>
  <c r="F54" i="9"/>
  <c r="E54" i="9"/>
  <c r="F50" i="9"/>
  <c r="E50" i="9"/>
  <c r="F46" i="9"/>
  <c r="E46" i="9"/>
  <c r="F42" i="9"/>
  <c r="E42" i="9"/>
  <c r="F37" i="9"/>
  <c r="E37" i="9"/>
  <c r="I37" i="9" s="1"/>
  <c r="F33" i="9"/>
  <c r="E33" i="9"/>
  <c r="F28" i="9"/>
  <c r="E28" i="9"/>
  <c r="F23" i="9"/>
  <c r="E23" i="9"/>
  <c r="F19" i="9"/>
  <c r="E19" i="9"/>
  <c r="I18" i="9"/>
  <c r="I20" i="9"/>
  <c r="I21" i="9"/>
  <c r="I22" i="9"/>
  <c r="I24" i="9"/>
  <c r="I25" i="9"/>
  <c r="I26" i="9"/>
  <c r="I27" i="9"/>
  <c r="I29" i="9"/>
  <c r="I30" i="9"/>
  <c r="I31" i="9"/>
  <c r="I32" i="9"/>
  <c r="I34" i="9"/>
  <c r="I35" i="9"/>
  <c r="I36" i="9"/>
  <c r="I38" i="9"/>
  <c r="I39" i="9"/>
  <c r="I40" i="9"/>
  <c r="I41" i="9"/>
  <c r="I43" i="9"/>
  <c r="I44" i="9"/>
  <c r="I45" i="9"/>
  <c r="I47" i="9"/>
  <c r="I48" i="9"/>
  <c r="I49" i="9"/>
  <c r="I51" i="9"/>
  <c r="I52" i="9"/>
  <c r="I53" i="9"/>
  <c r="I55" i="9"/>
  <c r="I56" i="9"/>
  <c r="I17" i="9"/>
  <c r="N10" i="4"/>
  <c r="M15" i="3"/>
  <c r="O12" i="7"/>
  <c r="L13" i="7"/>
  <c r="K13" i="7"/>
  <c r="N12" i="7"/>
  <c r="O11" i="7"/>
  <c r="N11" i="7"/>
  <c r="O10" i="7"/>
  <c r="N10" i="7"/>
  <c r="O9" i="7"/>
  <c r="N9" i="7"/>
  <c r="O8" i="7"/>
  <c r="N8" i="7"/>
  <c r="L17" i="6"/>
  <c r="K17" i="6"/>
  <c r="I17" i="6"/>
  <c r="H17" i="6"/>
  <c r="K15" i="5"/>
  <c r="J15" i="5"/>
  <c r="N14" i="5"/>
  <c r="J16" i="4"/>
  <c r="H16" i="4"/>
  <c r="G16" i="4"/>
  <c r="N15" i="4"/>
  <c r="N14" i="4"/>
  <c r="N13" i="4"/>
  <c r="M13" i="4"/>
  <c r="N12" i="4"/>
  <c r="M12" i="4"/>
  <c r="M11" i="4"/>
  <c r="N16" i="3"/>
  <c r="N14" i="3"/>
  <c r="N13" i="3"/>
  <c r="M13" i="3"/>
  <c r="N12" i="3"/>
  <c r="K30" i="2"/>
  <c r="J30" i="2"/>
  <c r="H30" i="2"/>
  <c r="E30" i="2"/>
  <c r="J33" i="9" l="1"/>
  <c r="E58" i="9"/>
  <c r="F58" i="9"/>
  <c r="N15" i="5"/>
  <c r="F11" i="1" s="1"/>
  <c r="N16" i="4"/>
  <c r="F12" i="1" s="1"/>
  <c r="M16" i="4"/>
  <c r="E12" i="1" s="1"/>
  <c r="E8" i="1"/>
  <c r="N15" i="3"/>
  <c r="J42" i="9"/>
  <c r="J37" i="9"/>
  <c r="J23" i="9"/>
  <c r="J19" i="9"/>
  <c r="H58" i="9"/>
  <c r="G58" i="9"/>
  <c r="J50" i="9"/>
  <c r="I46" i="9"/>
  <c r="I57" i="9"/>
  <c r="I23" i="9"/>
  <c r="I28" i="9"/>
  <c r="I54" i="9"/>
  <c r="I33" i="9"/>
  <c r="I42" i="9"/>
  <c r="I50" i="9"/>
  <c r="I19" i="9"/>
  <c r="O13" i="7"/>
  <c r="F13" i="1" s="1"/>
  <c r="N13" i="7"/>
  <c r="E13" i="1" s="1"/>
  <c r="I58" i="9" l="1"/>
  <c r="F14" i="1"/>
  <c r="E14" i="1"/>
  <c r="J58" i="9"/>
</calcChain>
</file>

<file path=xl/sharedStrings.xml><?xml version="1.0" encoding="utf-8"?>
<sst xmlns="http://schemas.openxmlformats.org/spreadsheetml/2006/main" count="335" uniqueCount="142">
  <si>
    <t>Resumen General</t>
  </si>
  <si>
    <t>Gestiones</t>
  </si>
  <si>
    <t>Cantidad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</si>
  <si>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</si>
  <si>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</si>
  <si>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</si>
  <si>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</si>
  <si>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</si>
  <si>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</si>
  <si>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</si>
  <si>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</si>
  <si>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</si>
  <si>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</si>
  <si>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</si>
  <si>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</si>
  <si>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</si>
  <si>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</si>
  <si>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</si>
  <si>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</si>
  <si>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</si>
  <si>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</si>
  <si>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</si>
  <si>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</si>
  <si>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</si>
  <si>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</si>
  <si>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</si>
  <si>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</si>
  <si>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</si>
  <si>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</si>
  <si>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</si>
  <si>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</si>
  <si>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</si>
  <si>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</si>
  <si>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</si>
  <si>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</si>
  <si>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</si>
  <si>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</si>
  <si>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</si>
  <si>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>Gestión de Pensiones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</si>
  <si>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</si>
  <si>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</si>
  <si>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</si>
  <si>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</si>
  <si>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</si>
  <si>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</si>
  <si>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</si>
  <si>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</si>
  <si>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</si>
  <si>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</si>
  <si>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Vacunación/Pruebas COVID de Adultos Mayores</t>
  </si>
  <si>
    <t>Santiago</t>
  </si>
  <si>
    <t>Espaillat</t>
  </si>
  <si>
    <t>Puerto Plata</t>
  </si>
  <si>
    <t>Región Cibao Norte</t>
  </si>
  <si>
    <t>La Vega</t>
  </si>
  <si>
    <t>Sánchez Ramírez</t>
  </si>
  <si>
    <t>Monseñor Nouel</t>
  </si>
  <si>
    <t>Duarte</t>
  </si>
  <si>
    <t>Samaná</t>
  </si>
  <si>
    <t>Hermanas Mirabal</t>
  </si>
  <si>
    <t>María Trinidad Sánchez</t>
  </si>
  <si>
    <t>Dajabón</t>
  </si>
  <si>
    <t>Santiago Rodríguez</t>
  </si>
  <si>
    <t>Valverde</t>
  </si>
  <si>
    <t>San Cristóbal</t>
  </si>
  <si>
    <t>Peravia</t>
  </si>
  <si>
    <t>San José de Ocoa</t>
  </si>
  <si>
    <t>Barahona</t>
  </si>
  <si>
    <t>Bahoruco</t>
  </si>
  <si>
    <t>Independencia</t>
  </si>
  <si>
    <t>Pedernales</t>
  </si>
  <si>
    <t>Azua</t>
  </si>
  <si>
    <t>San Juan</t>
  </si>
  <si>
    <t>Elías Piña</t>
  </si>
  <si>
    <t>El Seibo</t>
  </si>
  <si>
    <t>La Romana</t>
  </si>
  <si>
    <t>La Altagracia</t>
  </si>
  <si>
    <t>San Pedro de Macorís</t>
  </si>
  <si>
    <t>Monte Plata</t>
  </si>
  <si>
    <t>Hato Mayor</t>
  </si>
  <si>
    <t>Santo Domingo</t>
  </si>
  <si>
    <t>Región Cibao Sur</t>
  </si>
  <si>
    <t>Región Cibao Nordeste</t>
  </si>
  <si>
    <t>Región Cibao Noroeste</t>
  </si>
  <si>
    <t>Región Valdesia</t>
  </si>
  <si>
    <t>Región Enriquillo</t>
  </si>
  <si>
    <t>Región El Valle</t>
  </si>
  <si>
    <t>Región Yuma</t>
  </si>
  <si>
    <t>Región Ozama</t>
  </si>
  <si>
    <t>Total Cibao Norte</t>
  </si>
  <si>
    <t>Total Cibao Sur</t>
  </si>
  <si>
    <t>Total Cibao Nordeste</t>
  </si>
  <si>
    <t>Total Cibao Noroeste</t>
  </si>
  <si>
    <t>Total Valdesia</t>
  </si>
  <si>
    <t>Total Enriquillo</t>
  </si>
  <si>
    <t>Total El Valle</t>
  </si>
  <si>
    <t>Total Yuma</t>
  </si>
  <si>
    <t>Región Higüamo</t>
  </si>
  <si>
    <t>Total Higüamo</t>
  </si>
  <si>
    <t>Total Ozama</t>
  </si>
  <si>
    <t>Hombre</t>
  </si>
  <si>
    <t>Mujer</t>
  </si>
  <si>
    <t xml:space="preserve">Total General </t>
  </si>
  <si>
    <t>Adultos Mayores</t>
  </si>
  <si>
    <t xml:space="preserve">Cantidad de Servicios  Brindados Totales </t>
  </si>
  <si>
    <t>Servicios Brindados</t>
  </si>
  <si>
    <t>Total Servicios Brindados</t>
  </si>
  <si>
    <t>Total general</t>
  </si>
  <si>
    <t xml:space="preserve">Actividades Culturales y Recreativas </t>
  </si>
  <si>
    <t xml:space="preserve">Alfabetización </t>
  </si>
  <si>
    <t xml:space="preserve">Capacitación Técnica como terapia ocupacional </t>
  </si>
  <si>
    <t xml:space="preserve">“PROVEE” Protección a la Vejez en Pobreza Extrema </t>
  </si>
  <si>
    <t xml:space="preserve">“TE-AMA” Transferencia Económica al Adulto Mayor </t>
  </si>
  <si>
    <t>Total Adultos Mayores Nuevos</t>
  </si>
  <si>
    <t>Provincias</t>
  </si>
  <si>
    <t>Regiones</t>
  </si>
  <si>
    <t xml:space="preserve">Adultos Mayores y Servicios Brindados segmentados por Cohesión Territorial y Género </t>
  </si>
  <si>
    <t>%</t>
  </si>
  <si>
    <t>Servicios Brindados por Región</t>
  </si>
  <si>
    <t xml:space="preserve">Adultos Mayores impactados por Región </t>
  </si>
  <si>
    <t>Data Cuadro Resumen General</t>
  </si>
  <si>
    <t>Gestión Educación, Cultura y Re</t>
  </si>
  <si>
    <t xml:space="preserve">Gestión Económica </t>
  </si>
  <si>
    <t xml:space="preserve">Adultos Mayores </t>
  </si>
  <si>
    <t xml:space="preserve">Servicios Brindados </t>
  </si>
  <si>
    <t xml:space="preserve">Hombre </t>
  </si>
  <si>
    <t xml:space="preserve"> Adultos Mayores Nuevos </t>
  </si>
  <si>
    <t>Adultos Mayores atendidos por servicio</t>
  </si>
  <si>
    <t>Nombre de los servicios</t>
  </si>
  <si>
    <t>Distrito Nacional</t>
  </si>
  <si>
    <t>Montecristi</t>
  </si>
  <si>
    <t>Gestión de Acogida Enero - Marzo 2025</t>
  </si>
  <si>
    <t>Enero</t>
  </si>
  <si>
    <t>Febrero</t>
  </si>
  <si>
    <t>Marzo</t>
  </si>
  <si>
    <t>Gestión de Educación, Cultura y Recreación Enero - Marzo 2025</t>
  </si>
  <si>
    <t>Gestión de Salud Enero - Marzo 2025</t>
  </si>
  <si>
    <t>Gestión Económica Enero - Marzo 2025</t>
  </si>
  <si>
    <t>Gestión Legal Enero - Marzo 2025</t>
  </si>
  <si>
    <t>Gestión Social Enero - Marzo 2025</t>
  </si>
  <si>
    <t>Enero - Marzo 2025</t>
  </si>
  <si>
    <t>Cuidados Domiciliarios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</si>
</sst>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25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Libre Franklin"/>
    </font>
    <font>
      <sz val="12"/>
      <color theme="1"/>
      <name val="Libre Franklin"/>
    </font>
    <font>
      <b/>
      <sz val="11"/>
      <color theme="1"/>
      <name val="Libre Franklin"/>
    </font>
    <font>
      <b/>
      <sz val="11"/>
      <name val="Libre Franklin"/>
    </font>
    <font>
      <b/>
      <sz val="12"/>
      <color theme="1"/>
      <name val="Libre Franklin"/>
    </font>
    <font>
      <b/>
      <sz val="11"/>
      <name val="Calibri"/>
      <family val="2"/>
    </font>
    <font>
      <sz val="11"/>
      <name val="Libre Franklin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2"/>
      <name val="Libre Franklin"/>
    </font>
    <font>
      <sz val="14"/>
      <name val="Libre Franklin"/>
    </font>
    <font>
      <b/>
      <sz val="14"/>
      <name val="Libre Franklin"/>
    </font>
    <font>
      <b/>
      <sz val="18"/>
      <name val="Libre Franklin"/>
    </font>
    <font>
      <b/>
      <sz val="10"/>
      <name val="Libre Franklin"/>
    </font>
    <font>
      <b/>
      <sz val="13"/>
      <name val="Libre Franklin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72">
    <xf numFmtId="0" fontId="0" fillId="0" borderId="0" xfId="0"/>
    <xf numFmtId="0" fontId="7" fillId="0" borderId="0" xfId="0" applyFont="1"/>
    <xf numFmtId="3" fontId="0" fillId="0" borderId="0" xfId="0" applyNumberFormat="1"/>
    <xf numFmtId="0" fontId="0" fillId="0" borderId="0" xfId="0" applyAlignment="1">
      <alignment vertical="top"/>
    </xf>
    <xf numFmtId="0" fontId="6" fillId="0" borderId="0" xfId="0" applyFont="1"/>
    <xf numFmtId="0" fontId="0" fillId="0" borderId="1" xfId="0" applyBorder="1"/>
    <xf numFmtId="0" fontId="0" fillId="0" borderId="1" xfId="0" applyBorder="1" applyAlignment="1">
      <alignment vertical="top"/>
    </xf>
    <xf numFmtId="0" fontId="5" fillId="0" borderId="0" xfId="0" applyFont="1"/>
    <xf numFmtId="0" fontId="4" fillId="0" borderId="0" xfId="0" applyFont="1"/>
    <xf numFmtId="0" fontId="3" fillId="0" borderId="0" xfId="0" applyFont="1"/>
    <xf numFmtId="164" fontId="0" fillId="0" borderId="0" xfId="0" applyNumberFormat="1"/>
    <xf numFmtId="0" fontId="2" fillId="0" borderId="0" xfId="0" applyFont="1"/>
    <xf numFmtId="10" fontId="0" fillId="0" borderId="0" xfId="1" applyNumberFormat="1" applyFont="1"/>
    <xf numFmtId="0" fontId="1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Fill="1" applyBorder="1"/>
    <xf numFmtId="0" fontId="8" fillId="0" borderId="1" xfId="0" applyFont="1" applyFill="1" applyBorder="1"/>
    <xf numFmtId="0" fontId="14" fillId="0" borderId="1" xfId="0" applyFont="1" applyFill="1" applyBorder="1"/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wrapText="1"/>
    </xf>
    <xf numFmtId="164" fontId="11" fillId="0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 wrapText="1"/>
    </xf>
    <xf numFmtId="1" fontId="10" fillId="0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top"/>
    </xf>
    <xf numFmtId="0" fontId="18" fillId="0" borderId="1" xfId="0" applyFont="1" applyFill="1" applyBorder="1" applyAlignment="1">
      <alignment horizontal="center" vertical="center" wrapText="1"/>
    </xf>
    <xf numFmtId="17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164" fontId="15" fillId="0" borderId="1" xfId="0" applyNumberFormat="1" applyFont="1" applyFill="1" applyBorder="1" applyAlignment="1">
      <alignment horizontal="right" vertical="center"/>
    </xf>
    <xf numFmtId="0" fontId="22" fillId="0" borderId="1" xfId="0" applyFont="1" applyFill="1" applyBorder="1" applyAlignment="1">
      <alignment horizontal="left" vertical="center"/>
    </xf>
    <xf numFmtId="164" fontId="15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164" fontId="12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164" fontId="15" fillId="0" borderId="1" xfId="0" applyNumberFormat="1" applyFont="1" applyFill="1" applyBorder="1" applyAlignment="1">
      <alignment vertical="center"/>
    </xf>
    <xf numFmtId="164" fontId="12" fillId="0" borderId="1" xfId="0" applyNumberFormat="1" applyFont="1" applyFill="1" applyBorder="1" applyAlignment="1">
      <alignment horizontal="center"/>
    </xf>
    <xf numFmtId="164" fontId="12" fillId="0" borderId="1" xfId="0" applyNumberFormat="1" applyFont="1" applyFill="1" applyBorder="1" applyAlignment="1">
      <alignment vertical="center"/>
    </xf>
    <xf numFmtId="164" fontId="12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  <xf numFmtId="0" fontId="17" fillId="0" borderId="1" xfId="0" applyFont="1" applyFill="1" applyBorder="1"/>
    <xf numFmtId="0" fontId="20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3" fontId="15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vertical="center"/>
    </xf>
    <xf numFmtId="3" fontId="15" fillId="0" borderId="1" xfId="0" applyNumberFormat="1" applyFont="1" applyFill="1" applyBorder="1" applyAlignment="1">
      <alignment vertical="center"/>
    </xf>
    <xf numFmtId="3" fontId="12" fillId="0" borderId="1" xfId="0" applyNumberFormat="1" applyFont="1" applyFill="1" applyBorder="1" applyAlignment="1">
      <alignment vertical="center"/>
    </xf>
    <xf numFmtId="3" fontId="12" fillId="0" borderId="1" xfId="0" applyNumberFormat="1" applyFont="1" applyFill="1" applyBorder="1"/>
    <xf numFmtId="0" fontId="24" fillId="0" borderId="1" xfId="0" applyFont="1" applyFill="1" applyBorder="1"/>
    <xf numFmtId="0" fontId="23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wrapText="1"/>
    </xf>
    <xf numFmtId="0" fontId="15" fillId="0" borderId="1" xfId="0" applyFont="1" applyFill="1" applyBorder="1"/>
    <xf numFmtId="3" fontId="15" fillId="0" borderId="1" xfId="0" applyNumberFormat="1" applyFont="1" applyFill="1" applyBorder="1"/>
    <xf numFmtId="10" fontId="15" fillId="0" borderId="1" xfId="1" applyNumberFormat="1" applyFont="1" applyFill="1" applyBorder="1"/>
    <xf numFmtId="1" fontId="18" fillId="0" borderId="1" xfId="0" applyNumberFormat="1" applyFont="1" applyFill="1" applyBorder="1" applyAlignment="1">
      <alignment horizontal="center" vertical="center" wrapText="1"/>
    </xf>
    <xf numFmtId="164" fontId="18" fillId="0" borderId="1" xfId="0" applyNumberFormat="1" applyFont="1" applyFill="1" applyBorder="1" applyAlignment="1">
      <alignment horizontal="right" vertical="center" wrapText="1"/>
    </xf>
    <xf numFmtId="9" fontId="18" fillId="0" borderId="1" xfId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ADULTOS MAYORES IMPACTADOS </a:t>
            </a:r>
          </a:p>
          <a:p>
            <a:pPr>
              <a:defRPr/>
            </a:pPr>
            <a:r>
              <a:rPr lang="en-US">
                <a:solidFill>
                  <a:sysClr val="windowText" lastClr="000000"/>
                </a:solidFill>
              </a:rPr>
              <a:t>POR GÉNERO </a:t>
            </a:r>
          </a:p>
        </c:rich>
      </c:tx>
      <c:layout>
        <c:manualLayout>
          <c:xMode val="edge"/>
          <c:yMode val="edge"/>
          <c:x val="0.21556233595800528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Gráficos'!$B$38</c:f>
              <c:strCache>
                <c:ptCount val="1"/>
                <c:pt idx="0">
                  <c:v>Adultos Mayores </c:v>
                </c:pt>
              </c:strCache>
            </c:strRef>
          </c:tx>
          <c:dPt>
            <c:idx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EE8-441C-8246-980234DAD8D4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EE8-441C-8246-980234DAD8D4}"/>
              </c:ext>
            </c:extLst>
          </c:dPt>
          <c:dLbls>
            <c:dLbl>
              <c:idx val="0"/>
              <c:layout>
                <c:manualLayout>
                  <c:x val="-0.11028412073490824"/>
                  <c:y val="8.1438466025080203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E8-441C-8246-980234DAD8D4}"/>
                </c:ext>
              </c:extLst>
            </c:dLbl>
            <c:dLbl>
              <c:idx val="1"/>
              <c:layout>
                <c:manualLayout>
                  <c:x val="9.7087817147856512E-2"/>
                  <c:y val="-6.7872557596967045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n-GB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EE8-441C-8246-980234DAD8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Gráficos'!$G$38:$H$38</c:f>
              <c:numCache>
                <c:formatCode>0.00%</c:formatCode>
                <c:ptCount val="2"/>
                <c:pt idx="0">
                  <c:v>0.41353745301301981</c:v>
                </c:pt>
                <c:pt idx="1">
                  <c:v>0.58646254698698019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E8-441C-8246-980234DAD8D4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servicios brindados POR GÉNERO </a:t>
            </a:r>
          </a:p>
        </c:rich>
      </c:tx>
      <c:layout>
        <c:manualLayout>
          <c:xMode val="edge"/>
          <c:yMode val="edge"/>
          <c:x val="0.1711178915135608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Gráficos'!$B$39</c:f>
              <c:strCache>
                <c:ptCount val="1"/>
                <c:pt idx="0">
                  <c:v>Servicios Brindados </c:v>
                </c:pt>
              </c:strCache>
            </c:strRef>
          </c:tx>
          <c:explosion val="2"/>
          <c:dPt>
            <c:idx val="0"/>
            <c:bubble3D val="0"/>
            <c:explosion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555-4FE7-A02C-9C5C896A233A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555-4FE7-A02C-9C5C896A233A}"/>
              </c:ext>
            </c:extLst>
          </c:dPt>
          <c:dLbls>
            <c:dLbl>
              <c:idx val="0"/>
              <c:layout>
                <c:manualLayout>
                  <c:x val="-0.11028412073490813"/>
                  <c:y val="2.1253280839894927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55-4FE7-A02C-9C5C896A233A}"/>
                </c:ext>
              </c:extLst>
            </c:dLbl>
            <c:dLbl>
              <c:idx val="1"/>
              <c:layout>
                <c:manualLayout>
                  <c:x val="0.1165323709536308"/>
                  <c:y val="1.5460775736366287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BEE393B-822A-458F-89EB-DFFAC4250394}" type="PERCENTAGE">
                      <a:rPr lang="en-US" sz="1100"/>
                      <a:pPr>
                        <a:defRPr/>
                      </a:pPr>
                      <a:t>[PORCENTAJE]</a:t>
                    </a:fld>
                    <a:endParaRPr lang="en-GB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GB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4555-4FE7-A02C-9C5C896A23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Gráficos'!$G$39:$H$39</c:f>
              <c:numCache>
                <c:formatCode>0.00%</c:formatCode>
                <c:ptCount val="2"/>
                <c:pt idx="0">
                  <c:v>0.48698401045052508</c:v>
                </c:pt>
                <c:pt idx="1">
                  <c:v>0.51301598954947492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55-4FE7-A02C-9C5C896A233A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1126067</xdr:colOff>
      <xdr:row>0</xdr:row>
      <xdr:rowOff>50801</xdr:rowOff>
    </xdr:from>
    <xdr:to>
      <xdr:col>8</xdr:col>
      <xdr:colOff>873126</xdr:colOff>
      <xdr:row>10</xdr:row>
      <xdr:rowOff>174625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0C98CDE-D558-07D9-F1BC-A14DD02D6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96734" y="50801"/>
          <a:ext cx="4532842" cy="20288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238125</xdr:colOff>
      <xdr:row>19</xdr:row>
      <xdr:rowOff>76199</xdr:rowOff>
    </xdr:from>
    <xdr:to>
      <xdr:col>12</xdr:col>
      <xdr:colOff>238125</xdr:colOff>
      <xdr:row>30</xdr:row>
      <xdr:rowOff>57149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8835D370-98F1-4A5C-B633-F798871FCA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43</xdr:row>
      <xdr:rowOff>80962</xdr:rowOff>
    </xdr:from>
    <xdr:to>
      <xdr:col>7</xdr:col>
      <xdr:colOff>581025</xdr:colOff>
      <xdr:row>57</xdr:row>
      <xdr:rowOff>157162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381B75-B01A-D6B1-B30B-114489FC2F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657225</xdr:colOff>
      <xdr:row>43</xdr:row>
      <xdr:rowOff>104775</xdr:rowOff>
    </xdr:from>
    <xdr:to>
      <xdr:col>15</xdr:col>
      <xdr:colOff>657225</xdr:colOff>
      <xdr:row>57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139BA7-19D4-40B8-8FD5-1226117BA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992"/>
  <sheetViews>
    <sheetView topLeftCell="H1" workbookViewId="0">
      <selection activeCell="D23" sqref="D23"/>
    </sheetView>
  </sheetViews>
  <sheetFormatPr baseColWidth="10" defaultColWidth="14.3984375" defaultRowHeight="15" customHeight="1" x14ac:dyDescent="0.45"/>
  <cols>
    <col min="2" max="2" width="22.1328125" customWidth="1"/>
    <col min="3" max="3" width="10.73046875" customWidth="1"/>
    <col min="4" max="4" width="11.265625" customWidth="1"/>
    <col min="5" max="6" width="17.73046875" customWidth="1"/>
    <col min="7" max="27" width="10.73046875" customWidth="1"/>
  </cols>
  <sheetData>
    <row r="2" spans="1:10" ht="15" customHeight="1" x14ac:dyDescent="0.45">
      <c r="A2" s="16"/>
      <c r="B2" s="16"/>
      <c r="C2" s="16"/>
      <c r="D2" s="16"/>
      <c r="E2" s="16"/>
      <c r="F2" s="16"/>
      <c r="G2" s="16"/>
    </row>
    <row r="3" spans="1:10" ht="24.75" customHeight="1" x14ac:dyDescent="0.45">
      <c r="A3" s="16"/>
      <c r="B3" s="29" t="s">
        <v>0</v>
      </c>
      <c r="C3" s="17"/>
      <c r="D3" s="17"/>
      <c r="E3" s="17"/>
      <c r="F3" s="17"/>
      <c r="G3" s="16"/>
    </row>
    <row r="4" spans="1:10" ht="0.75" customHeight="1" x14ac:dyDescent="0.45">
      <c r="A4" s="16"/>
      <c r="B4" s="17"/>
      <c r="C4" s="17"/>
      <c r="D4" s="17"/>
      <c r="E4" s="17"/>
      <c r="F4" s="17"/>
      <c r="G4" s="16"/>
    </row>
    <row r="5" spans="1:10" ht="22.9" x14ac:dyDescent="0.45">
      <c r="A5" s="16"/>
      <c r="B5" s="30" t="s">
        <v>140</v>
      </c>
      <c r="C5" s="18"/>
      <c r="D5" s="18"/>
      <c r="E5" s="18"/>
      <c r="F5" s="18"/>
      <c r="G5" s="16"/>
    </row>
    <row r="6" spans="1:10" ht="26.25" customHeight="1" x14ac:dyDescent="0.65">
      <c r="A6" s="16"/>
      <c r="B6" s="19" t="s">
        <v>1</v>
      </c>
      <c r="C6" s="20" t="s">
        <v>2</v>
      </c>
      <c r="D6" s="17"/>
      <c r="E6" s="21" t="s">
        <v>44</v>
      </c>
      <c r="F6" s="22" t="s">
        <v>104</v>
      </c>
      <c r="G6" s="16"/>
      <c r="J6" s="1"/>
    </row>
    <row r="7" spans="1:10" ht="30.75" customHeight="1" x14ac:dyDescent="0.45">
      <c r="A7" s="16"/>
      <c r="B7" s="17"/>
      <c r="C7" s="23" t="s">
        <v>3</v>
      </c>
      <c r="D7" s="23" t="s">
        <v>4</v>
      </c>
      <c r="E7" s="17"/>
      <c r="F7" s="17"/>
      <c r="G7" s="16"/>
    </row>
    <row r="8" spans="1:10" ht="17.649999999999999" x14ac:dyDescent="0.65">
      <c r="A8" s="16"/>
      <c r="B8" s="24" t="s">
        <v>5</v>
      </c>
      <c r="C8" s="23">
        <v>3</v>
      </c>
      <c r="D8" s="23">
        <v>3</v>
      </c>
      <c r="E8" s="25">
        <f>'Gestión de Acogida'!M18</f>
        <v>2927</v>
      </c>
      <c r="F8" s="25">
        <f>'Gestión de Acogida'!N18</f>
        <v>713153</v>
      </c>
      <c r="G8" s="16"/>
    </row>
    <row r="9" spans="1:10" ht="35.25" x14ac:dyDescent="0.65">
      <c r="A9" s="16"/>
      <c r="B9" s="24" t="s">
        <v>6</v>
      </c>
      <c r="C9" s="23">
        <v>4</v>
      </c>
      <c r="D9" s="23">
        <v>0</v>
      </c>
      <c r="E9" s="25">
        <f>'Gestión Educación, Cultura y Re'!N17</f>
        <v>206</v>
      </c>
      <c r="F9" s="25">
        <f>'Gestión Educación, Cultura y Re'!O17</f>
        <v>162674</v>
      </c>
      <c r="G9" s="16"/>
    </row>
    <row r="10" spans="1:10" ht="17.649999999999999" x14ac:dyDescent="0.65">
      <c r="A10" s="16"/>
      <c r="B10" s="24" t="s">
        <v>7</v>
      </c>
      <c r="C10" s="23">
        <v>19</v>
      </c>
      <c r="D10" s="23">
        <v>0</v>
      </c>
      <c r="E10" s="25">
        <f>'Gestión de Salud'!M30</f>
        <v>20563</v>
      </c>
      <c r="F10" s="25">
        <f>'Gestión de Salud'!N30</f>
        <v>914658</v>
      </c>
      <c r="G10" s="16"/>
    </row>
    <row r="11" spans="1:10" ht="17.649999999999999" x14ac:dyDescent="0.65">
      <c r="A11" s="16"/>
      <c r="B11" s="24" t="s">
        <v>8</v>
      </c>
      <c r="C11" s="23">
        <v>1</v>
      </c>
      <c r="D11" s="23">
        <v>2</v>
      </c>
      <c r="E11" s="25">
        <f>' Gestión Económica '!M15</f>
        <v>31433</v>
      </c>
      <c r="F11" s="25">
        <f>' Gestión Económica '!N15</f>
        <v>62265</v>
      </c>
      <c r="G11" s="16"/>
    </row>
    <row r="12" spans="1:10" ht="17.649999999999999" x14ac:dyDescent="0.65">
      <c r="A12" s="16"/>
      <c r="B12" s="24" t="s">
        <v>9</v>
      </c>
      <c r="C12" s="23">
        <v>6</v>
      </c>
      <c r="D12" s="23">
        <v>0</v>
      </c>
      <c r="E12" s="25">
        <f>'Gestión Legal'!M16</f>
        <v>1776</v>
      </c>
      <c r="F12" s="25">
        <f>'Gestión Legal'!N16</f>
        <v>29468</v>
      </c>
      <c r="G12" s="16"/>
    </row>
    <row r="13" spans="1:10" ht="17.649999999999999" x14ac:dyDescent="0.65">
      <c r="A13" s="16"/>
      <c r="B13" s="24" t="s">
        <v>10</v>
      </c>
      <c r="C13" s="23">
        <v>4</v>
      </c>
      <c r="D13" s="23">
        <v>1</v>
      </c>
      <c r="E13" s="25">
        <f>'Gestión Social'!N13</f>
        <v>19978</v>
      </c>
      <c r="F13" s="25">
        <f>'Gestión Social'!O13</f>
        <v>68306</v>
      </c>
      <c r="G13" s="16"/>
    </row>
    <row r="14" spans="1:10" ht="19.899999999999999" x14ac:dyDescent="0.45">
      <c r="A14" s="16"/>
      <c r="B14" s="26" t="s">
        <v>107</v>
      </c>
      <c r="C14" s="27">
        <v>37</v>
      </c>
      <c r="D14" s="27">
        <v>6</v>
      </c>
      <c r="E14" s="28">
        <f>SUM(E8:E13)</f>
        <v>76883</v>
      </c>
      <c r="F14" s="28">
        <f>SUM(F8:F13)</f>
        <v>1950524</v>
      </c>
      <c r="G14" s="16"/>
    </row>
    <row r="15" spans="1:10" ht="15" customHeight="1" x14ac:dyDescent="0.45">
      <c r="A15" s="16"/>
      <c r="B15" s="16"/>
      <c r="C15" s="16"/>
      <c r="D15" s="16"/>
      <c r="E15" s="16"/>
      <c r="F15" s="16"/>
      <c r="G15" s="16"/>
    </row>
    <row r="16" spans="1:10" ht="15" customHeight="1" x14ac:dyDescent="0.45">
      <c r="A16" s="16"/>
      <c r="B16" s="16"/>
      <c r="C16" s="16"/>
      <c r="D16" s="16"/>
      <c r="E16" s="16"/>
      <c r="F16" s="16"/>
      <c r="G16" s="16"/>
    </row>
    <row r="17" spans="1:7" ht="15.75" customHeight="1" x14ac:dyDescent="0.45">
      <c r="A17" s="16"/>
      <c r="B17" s="16"/>
      <c r="C17" s="16"/>
      <c r="D17" s="16"/>
      <c r="E17" s="16"/>
      <c r="F17" s="16"/>
      <c r="G17" s="16"/>
    </row>
    <row r="18" spans="1:7" ht="15.75" customHeight="1" x14ac:dyDescent="0.45">
      <c r="A18" s="16"/>
      <c r="B18" s="16"/>
      <c r="C18" s="16"/>
      <c r="D18" s="16"/>
      <c r="E18" s="16"/>
      <c r="F18" s="16"/>
      <c r="G18" s="16"/>
    </row>
    <row r="19" spans="1:7" ht="15.75" customHeight="1" x14ac:dyDescent="0.45"/>
    <row r="20" spans="1:7" ht="15.75" customHeight="1" x14ac:dyDescent="0.45"/>
    <row r="21" spans="1:7" ht="15.75" customHeight="1" x14ac:dyDescent="0.45"/>
    <row r="22" spans="1:7" ht="15.75" customHeight="1" x14ac:dyDescent="0.45"/>
    <row r="23" spans="1:7" ht="15.75" customHeight="1" x14ac:dyDescent="0.45"/>
    <row r="24" spans="1:7" ht="15.75" customHeight="1" x14ac:dyDescent="0.45"/>
    <row r="25" spans="1:7" ht="15.75" customHeight="1" x14ac:dyDescent="0.45"/>
    <row r="26" spans="1:7" ht="15.75" customHeight="1" x14ac:dyDescent="0.45"/>
    <row r="27" spans="1:7" ht="15.75" customHeight="1" x14ac:dyDescent="0.45"/>
    <row r="28" spans="1:7" ht="15.75" customHeight="1" x14ac:dyDescent="0.45"/>
    <row r="29" spans="1:7" ht="15.75" customHeight="1" x14ac:dyDescent="0.45"/>
    <row r="30" spans="1:7" ht="15.75" customHeight="1" x14ac:dyDescent="0.45"/>
    <row r="31" spans="1:7" ht="15.75" customHeight="1" x14ac:dyDescent="0.45"/>
    <row r="32" spans="1:7" ht="15.75" customHeight="1" x14ac:dyDescent="0.45"/>
    <row r="33" ht="15.75" customHeight="1" x14ac:dyDescent="0.45"/>
    <row r="34" ht="15.75" customHeight="1" x14ac:dyDescent="0.45"/>
    <row r="35" ht="15.75" customHeight="1" x14ac:dyDescent="0.45"/>
    <row r="36" ht="15.75" customHeight="1" x14ac:dyDescent="0.45"/>
    <row r="37" ht="15.75" customHeight="1" x14ac:dyDescent="0.45"/>
    <row r="38" ht="15.75" customHeight="1" x14ac:dyDescent="0.45"/>
    <row r="39" ht="15.75" customHeight="1" x14ac:dyDescent="0.45"/>
    <row r="40" ht="15.75" customHeight="1" x14ac:dyDescent="0.45"/>
    <row r="41" ht="15.75" customHeight="1" x14ac:dyDescent="0.45"/>
    <row r="42" ht="15.75" customHeight="1" x14ac:dyDescent="0.45"/>
    <row r="43" ht="15.75" customHeight="1" x14ac:dyDescent="0.45"/>
    <row r="44" ht="15.75" customHeight="1" x14ac:dyDescent="0.45"/>
    <row r="45" ht="15.75" customHeight="1" x14ac:dyDescent="0.45"/>
    <row r="46" ht="15.75" customHeight="1" x14ac:dyDescent="0.45"/>
    <row r="47" ht="15.75" customHeight="1" x14ac:dyDescent="0.45"/>
    <row r="48" ht="15.75" customHeight="1" x14ac:dyDescent="0.45"/>
    <row r="49" ht="15.75" customHeight="1" x14ac:dyDescent="0.45"/>
    <row r="50" ht="15.75" customHeight="1" x14ac:dyDescent="0.45"/>
    <row r="51" ht="15.75" customHeight="1" x14ac:dyDescent="0.45"/>
    <row r="52" ht="15.75" customHeight="1" x14ac:dyDescent="0.45"/>
    <row r="53" ht="15.75" customHeight="1" x14ac:dyDescent="0.45"/>
    <row r="54" ht="15.75" customHeight="1" x14ac:dyDescent="0.45"/>
    <row r="55" ht="15.75" customHeight="1" x14ac:dyDescent="0.45"/>
    <row r="56" ht="15.75" customHeight="1" x14ac:dyDescent="0.45"/>
    <row r="57" ht="15.75" customHeight="1" x14ac:dyDescent="0.45"/>
    <row r="58" ht="15.75" customHeight="1" x14ac:dyDescent="0.45"/>
    <row r="59" ht="15.75" customHeight="1" x14ac:dyDescent="0.45"/>
    <row r="60" ht="15.75" customHeight="1" x14ac:dyDescent="0.45"/>
    <row r="61" ht="15.75" customHeight="1" x14ac:dyDescent="0.45"/>
    <row r="62" ht="15.75" customHeight="1" x14ac:dyDescent="0.45"/>
    <row r="63" ht="15.75" customHeight="1" x14ac:dyDescent="0.45"/>
    <row r="64" ht="15.75" customHeight="1" x14ac:dyDescent="0.45"/>
    <row r="65" ht="15.75" customHeight="1" x14ac:dyDescent="0.45"/>
    <row r="66" ht="15.75" customHeight="1" x14ac:dyDescent="0.45"/>
    <row r="67" ht="15.75" customHeight="1" x14ac:dyDescent="0.45"/>
    <row r="68" ht="15.75" customHeight="1" x14ac:dyDescent="0.45"/>
    <row r="69" ht="15.75" customHeight="1" x14ac:dyDescent="0.45"/>
    <row r="70" ht="15.75" customHeight="1" x14ac:dyDescent="0.45"/>
    <row r="71" ht="15.75" customHeight="1" x14ac:dyDescent="0.45"/>
    <row r="72" ht="15.75" customHeight="1" x14ac:dyDescent="0.45"/>
    <row r="73" ht="15.75" customHeight="1" x14ac:dyDescent="0.45"/>
    <row r="74" ht="15.75" customHeight="1" x14ac:dyDescent="0.45"/>
    <row r="75" ht="15.75" customHeight="1" x14ac:dyDescent="0.45"/>
    <row r="76" ht="15.75" customHeight="1" x14ac:dyDescent="0.45"/>
    <row r="77" ht="15.75" customHeight="1" x14ac:dyDescent="0.45"/>
    <row r="78" ht="15.75" customHeight="1" x14ac:dyDescent="0.45"/>
    <row r="79" ht="15.75" customHeight="1" x14ac:dyDescent="0.45"/>
    <row r="80" ht="15.75" customHeight="1" x14ac:dyDescent="0.45"/>
    <row r="81" ht="15.75" customHeight="1" x14ac:dyDescent="0.45"/>
    <row r="82" ht="15.75" customHeight="1" x14ac:dyDescent="0.45"/>
    <row r="83" ht="15.75" customHeight="1" x14ac:dyDescent="0.45"/>
    <row r="84" ht="15.75" customHeight="1" x14ac:dyDescent="0.45"/>
    <row r="85" ht="15.75" customHeight="1" x14ac:dyDescent="0.45"/>
    <row r="86" ht="15.75" customHeight="1" x14ac:dyDescent="0.45"/>
    <row r="87" ht="15.75" customHeight="1" x14ac:dyDescent="0.45"/>
    <row r="88" ht="15.75" customHeight="1" x14ac:dyDescent="0.45"/>
    <row r="89" ht="15.75" customHeight="1" x14ac:dyDescent="0.45"/>
    <row r="90" ht="15.75" customHeight="1" x14ac:dyDescent="0.45"/>
    <row r="91" ht="15.75" customHeight="1" x14ac:dyDescent="0.45"/>
    <row r="92" ht="15.75" customHeight="1" x14ac:dyDescent="0.45"/>
    <row r="93" ht="15.75" customHeight="1" x14ac:dyDescent="0.45"/>
    <row r="94" ht="15.75" customHeight="1" x14ac:dyDescent="0.45"/>
    <row r="95" ht="15.75" customHeight="1" x14ac:dyDescent="0.45"/>
    <row r="96" ht="15.75" customHeight="1" x14ac:dyDescent="0.45"/>
    <row r="97" ht="15.75" customHeight="1" x14ac:dyDescent="0.45"/>
    <row r="98" ht="15.75" customHeight="1" x14ac:dyDescent="0.45"/>
    <row r="99" ht="15.75" customHeight="1" x14ac:dyDescent="0.45"/>
    <row r="100" ht="15.75" customHeight="1" x14ac:dyDescent="0.45"/>
    <row r="101" ht="15.75" customHeight="1" x14ac:dyDescent="0.45"/>
    <row r="102" ht="15.75" customHeight="1" x14ac:dyDescent="0.45"/>
    <row r="103" ht="15.75" customHeight="1" x14ac:dyDescent="0.45"/>
    <row r="104" ht="15.75" customHeight="1" x14ac:dyDescent="0.45"/>
    <row r="105" ht="15.75" customHeight="1" x14ac:dyDescent="0.45"/>
    <row r="106" ht="15.75" customHeight="1" x14ac:dyDescent="0.45"/>
    <row r="107" ht="15.75" customHeight="1" x14ac:dyDescent="0.45"/>
    <row r="108" ht="15.75" customHeight="1" x14ac:dyDescent="0.45"/>
    <row r="109" ht="15.75" customHeight="1" x14ac:dyDescent="0.45"/>
    <row r="110" ht="15.75" customHeight="1" x14ac:dyDescent="0.45"/>
    <row r="111" ht="15.75" customHeight="1" x14ac:dyDescent="0.45"/>
    <row r="112" ht="15.75" customHeight="1" x14ac:dyDescent="0.45"/>
    <row r="113" ht="15.75" customHeight="1" x14ac:dyDescent="0.45"/>
    <row r="114" ht="15.75" customHeight="1" x14ac:dyDescent="0.45"/>
    <row r="115" ht="15.75" customHeight="1" x14ac:dyDescent="0.45"/>
    <row r="116" ht="15.75" customHeight="1" x14ac:dyDescent="0.45"/>
    <row r="117" ht="15.75" customHeight="1" x14ac:dyDescent="0.45"/>
    <row r="118" ht="15.75" customHeight="1" x14ac:dyDescent="0.45"/>
    <row r="119" ht="15.75" customHeight="1" x14ac:dyDescent="0.45"/>
    <row r="120" ht="15.75" customHeight="1" x14ac:dyDescent="0.45"/>
    <row r="121" ht="15.75" customHeight="1" x14ac:dyDescent="0.45"/>
    <row r="122" ht="15.75" customHeight="1" x14ac:dyDescent="0.45"/>
    <row r="123" ht="15.75" customHeight="1" x14ac:dyDescent="0.45"/>
    <row r="124" ht="15.75" customHeight="1" x14ac:dyDescent="0.45"/>
    <row r="125" ht="15.75" customHeight="1" x14ac:dyDescent="0.45"/>
    <row r="126" ht="15.75" customHeight="1" x14ac:dyDescent="0.45"/>
    <row r="127" ht="15.75" customHeight="1" x14ac:dyDescent="0.45"/>
    <row r="128" ht="15.75" customHeight="1" x14ac:dyDescent="0.45"/>
    <row r="129" ht="15.75" customHeight="1" x14ac:dyDescent="0.45"/>
    <row r="130" ht="15.75" customHeight="1" x14ac:dyDescent="0.45"/>
    <row r="131" ht="15.75" customHeight="1" x14ac:dyDescent="0.45"/>
    <row r="132" ht="15.75" customHeight="1" x14ac:dyDescent="0.45"/>
    <row r="133" ht="15.75" customHeight="1" x14ac:dyDescent="0.45"/>
    <row r="134" ht="15.75" customHeight="1" x14ac:dyDescent="0.45"/>
    <row r="135" ht="15.75" customHeight="1" x14ac:dyDescent="0.45"/>
    <row r="136" ht="15.75" customHeight="1" x14ac:dyDescent="0.45"/>
    <row r="137" ht="15.75" customHeight="1" x14ac:dyDescent="0.45"/>
    <row r="138" ht="15.75" customHeight="1" x14ac:dyDescent="0.45"/>
    <row r="139" ht="15.75" customHeight="1" x14ac:dyDescent="0.45"/>
    <row r="140" ht="15.75" customHeight="1" x14ac:dyDescent="0.45"/>
    <row r="141" ht="15.75" customHeight="1" x14ac:dyDescent="0.45"/>
    <row r="142" ht="15.75" customHeight="1" x14ac:dyDescent="0.45"/>
    <row r="143" ht="15.75" customHeight="1" x14ac:dyDescent="0.45"/>
    <row r="144" ht="15.75" customHeight="1" x14ac:dyDescent="0.45"/>
    <row r="145" ht="15.75" customHeight="1" x14ac:dyDescent="0.45"/>
    <row r="146" ht="15.75" customHeight="1" x14ac:dyDescent="0.45"/>
    <row r="147" ht="15.75" customHeight="1" x14ac:dyDescent="0.45"/>
    <row r="148" ht="15.75" customHeight="1" x14ac:dyDescent="0.45"/>
    <row r="149" ht="15.75" customHeight="1" x14ac:dyDescent="0.45"/>
    <row r="150" ht="15.75" customHeight="1" x14ac:dyDescent="0.45"/>
    <row r="151" ht="15.75" customHeight="1" x14ac:dyDescent="0.45"/>
    <row r="152" ht="15.75" customHeight="1" x14ac:dyDescent="0.45"/>
    <row r="153" ht="15.75" customHeight="1" x14ac:dyDescent="0.45"/>
    <row r="154" ht="15.75" customHeight="1" x14ac:dyDescent="0.45"/>
    <row r="155" ht="15.75" customHeight="1" x14ac:dyDescent="0.45"/>
    <row r="156" ht="15.75" customHeight="1" x14ac:dyDescent="0.45"/>
    <row r="157" ht="15.75" customHeight="1" x14ac:dyDescent="0.45"/>
    <row r="158" ht="15.75" customHeight="1" x14ac:dyDescent="0.45"/>
    <row r="159" ht="15.75" customHeight="1" x14ac:dyDescent="0.45"/>
    <row r="160" ht="15.75" customHeight="1" x14ac:dyDescent="0.45"/>
    <row r="161" ht="15.75" customHeight="1" x14ac:dyDescent="0.45"/>
    <row r="162" ht="15.75" customHeight="1" x14ac:dyDescent="0.45"/>
    <row r="163" ht="15.75" customHeight="1" x14ac:dyDescent="0.45"/>
    <row r="164" ht="15.75" customHeight="1" x14ac:dyDescent="0.45"/>
    <row r="165" ht="15.75" customHeight="1" x14ac:dyDescent="0.45"/>
    <row r="166" ht="15.75" customHeight="1" x14ac:dyDescent="0.45"/>
    <row r="167" ht="15.75" customHeight="1" x14ac:dyDescent="0.45"/>
    <row r="168" ht="15.75" customHeight="1" x14ac:dyDescent="0.45"/>
    <row r="169" ht="15.75" customHeight="1" x14ac:dyDescent="0.45"/>
    <row r="170" ht="15.75" customHeight="1" x14ac:dyDescent="0.45"/>
    <row r="171" ht="15.75" customHeight="1" x14ac:dyDescent="0.45"/>
    <row r="172" ht="15.75" customHeight="1" x14ac:dyDescent="0.45"/>
    <row r="173" ht="15.75" customHeight="1" x14ac:dyDescent="0.45"/>
    <row r="174" ht="15.75" customHeight="1" x14ac:dyDescent="0.45"/>
    <row r="175" ht="15.75" customHeight="1" x14ac:dyDescent="0.45"/>
    <row r="176" ht="15.75" customHeight="1" x14ac:dyDescent="0.45"/>
    <row r="177" ht="15.75" customHeight="1" x14ac:dyDescent="0.45"/>
    <row r="178" ht="15.75" customHeight="1" x14ac:dyDescent="0.45"/>
    <row r="179" ht="15.75" customHeight="1" x14ac:dyDescent="0.45"/>
    <row r="180" ht="15.75" customHeight="1" x14ac:dyDescent="0.45"/>
    <row r="181" ht="15.75" customHeight="1" x14ac:dyDescent="0.45"/>
    <row r="182" ht="15.75" customHeight="1" x14ac:dyDescent="0.45"/>
    <row r="183" ht="15.75" customHeight="1" x14ac:dyDescent="0.45"/>
    <row r="184" ht="15.75" customHeight="1" x14ac:dyDescent="0.45"/>
    <row r="185" ht="15.75" customHeight="1" x14ac:dyDescent="0.45"/>
    <row r="186" ht="15.75" customHeight="1" x14ac:dyDescent="0.45"/>
    <row r="187" ht="15.75" customHeight="1" x14ac:dyDescent="0.45"/>
    <row r="188" ht="15.75" customHeight="1" x14ac:dyDescent="0.45"/>
    <row r="189" ht="15.75" customHeight="1" x14ac:dyDescent="0.45"/>
    <row r="190" ht="15.75" customHeight="1" x14ac:dyDescent="0.45"/>
    <row r="191" ht="15.75" customHeight="1" x14ac:dyDescent="0.45"/>
    <row r="192" ht="15.75" customHeight="1" x14ac:dyDescent="0.45"/>
    <row r="193" ht="15.75" customHeight="1" x14ac:dyDescent="0.45"/>
    <row r="194" ht="15.75" customHeight="1" x14ac:dyDescent="0.45"/>
    <row r="195" ht="15.75" customHeight="1" x14ac:dyDescent="0.45"/>
    <row r="196" ht="15.75" customHeight="1" x14ac:dyDescent="0.45"/>
    <row r="197" ht="15.75" customHeight="1" x14ac:dyDescent="0.45"/>
    <row r="198" ht="15.75" customHeight="1" x14ac:dyDescent="0.45"/>
    <row r="199" ht="15.75" customHeight="1" x14ac:dyDescent="0.45"/>
    <row r="200" ht="15.75" customHeight="1" x14ac:dyDescent="0.45"/>
    <row r="201" ht="15.75" customHeight="1" x14ac:dyDescent="0.45"/>
    <row r="202" ht="15.75" customHeight="1" x14ac:dyDescent="0.45"/>
    <row r="203" ht="15.75" customHeight="1" x14ac:dyDescent="0.45"/>
    <row r="204" ht="15.75" customHeight="1" x14ac:dyDescent="0.45"/>
    <row r="205" ht="15.75" customHeight="1" x14ac:dyDescent="0.45"/>
    <row r="206" ht="15.75" customHeight="1" x14ac:dyDescent="0.45"/>
    <row r="207" ht="15.75" customHeight="1" x14ac:dyDescent="0.45"/>
    <row r="208" ht="15.75" customHeight="1" x14ac:dyDescent="0.45"/>
    <row r="209" ht="15.75" customHeight="1" x14ac:dyDescent="0.45"/>
    <row r="210" ht="15.75" customHeight="1" x14ac:dyDescent="0.45"/>
    <row r="211" ht="15.75" customHeight="1" x14ac:dyDescent="0.45"/>
    <row r="212" ht="15.75" customHeight="1" x14ac:dyDescent="0.45"/>
    <row r="213" ht="15.75" customHeight="1" x14ac:dyDescent="0.45"/>
    <row r="214" ht="15.75" customHeight="1" x14ac:dyDescent="0.45"/>
    <row r="215" ht="15.75" customHeight="1" x14ac:dyDescent="0.45"/>
    <row r="216" ht="15.75" customHeight="1" x14ac:dyDescent="0.45"/>
    <row r="217" ht="15.75" customHeight="1" x14ac:dyDescent="0.45"/>
    <row r="218" ht="15.75" customHeight="1" x14ac:dyDescent="0.45"/>
    <row r="219" ht="15.75" customHeight="1" x14ac:dyDescent="0.45"/>
    <row r="220" ht="15.75" customHeight="1" x14ac:dyDescent="0.45"/>
    <row r="221" ht="15.75" customHeight="1" x14ac:dyDescent="0.45"/>
    <row r="222" ht="15.75" customHeight="1" x14ac:dyDescent="0.45"/>
    <row r="223" ht="15.75" customHeight="1" x14ac:dyDescent="0.45"/>
    <row r="224" ht="15.75" customHeight="1" x14ac:dyDescent="0.45"/>
    <row r="225" ht="15.75" customHeight="1" x14ac:dyDescent="0.45"/>
    <row r="226" ht="15.75" customHeight="1" x14ac:dyDescent="0.45"/>
    <row r="227" ht="15.75" customHeight="1" x14ac:dyDescent="0.45"/>
    <row r="228" ht="15.75" customHeight="1" x14ac:dyDescent="0.45"/>
    <row r="229" ht="15.75" customHeight="1" x14ac:dyDescent="0.45"/>
    <row r="230" ht="15.75" customHeight="1" x14ac:dyDescent="0.45"/>
    <row r="231" ht="15.75" customHeight="1" x14ac:dyDescent="0.45"/>
    <row r="232" ht="15.75" customHeight="1" x14ac:dyDescent="0.45"/>
    <row r="233" ht="15.75" customHeight="1" x14ac:dyDescent="0.45"/>
    <row r="234" ht="15.75" customHeight="1" x14ac:dyDescent="0.45"/>
    <row r="235" ht="15.75" customHeight="1" x14ac:dyDescent="0.45"/>
    <row r="236" ht="15.75" customHeight="1" x14ac:dyDescent="0.45"/>
    <row r="237" ht="15.75" customHeight="1" x14ac:dyDescent="0.45"/>
    <row r="238" ht="15.75" customHeight="1" x14ac:dyDescent="0.45"/>
    <row r="239" ht="15.75" customHeight="1" x14ac:dyDescent="0.45"/>
    <row r="240" ht="15.75" customHeight="1" x14ac:dyDescent="0.45"/>
    <row r="241" ht="15.75" customHeight="1" x14ac:dyDescent="0.45"/>
    <row r="242" ht="15.75" customHeight="1" x14ac:dyDescent="0.45"/>
    <row r="243" ht="15.75" customHeight="1" x14ac:dyDescent="0.45"/>
    <row r="244" ht="15.75" customHeight="1" x14ac:dyDescent="0.45"/>
    <row r="245" ht="15.75" customHeight="1" x14ac:dyDescent="0.45"/>
    <row r="246" ht="15.75" customHeight="1" x14ac:dyDescent="0.45"/>
    <row r="247" ht="15.75" customHeight="1" x14ac:dyDescent="0.45"/>
    <row r="248" ht="15.75" customHeight="1" x14ac:dyDescent="0.45"/>
    <row r="249" ht="15.75" customHeight="1" x14ac:dyDescent="0.45"/>
    <row r="250" ht="15.75" customHeight="1" x14ac:dyDescent="0.45"/>
    <row r="251" ht="15.75" customHeight="1" x14ac:dyDescent="0.45"/>
    <row r="252" ht="15.75" customHeight="1" x14ac:dyDescent="0.45"/>
    <row r="253" ht="15.75" customHeight="1" x14ac:dyDescent="0.45"/>
    <row r="254" ht="15.75" customHeight="1" x14ac:dyDescent="0.45"/>
    <row r="255" ht="15.75" customHeight="1" x14ac:dyDescent="0.45"/>
    <row r="256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</sheetData>
  <sheetProtection algorithmName="SHA-512" hashValue="i8T6zN5kvUcktGg87iReCNgwQ5ZWUsv+1oaRoTmVaIiCbPHg3majEn4THtaBdHmK6/DUJZ4UmpRE9g3MvOuKcQ==" saltValue="CChVaXslPfheiybzmJNp1w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06B59-6618-46E6-BDCC-37E8F3D0DF73}">
  <dimension ref="B2:L39"/>
  <sheetViews>
    <sheetView topLeftCell="A34" workbookViewId="0">
      <selection activeCell="D39" sqref="D39"/>
    </sheetView>
  </sheetViews>
  <sheetFormatPr baseColWidth="10" defaultRowHeight="14.25" x14ac:dyDescent="0.45"/>
  <sheetData>
    <row r="2" spans="2:12" x14ac:dyDescent="0.45">
      <c r="B2" s="15" t="s">
        <v>120</v>
      </c>
      <c r="C2" s="15"/>
      <c r="D2" s="15"/>
      <c r="E2" s="15"/>
    </row>
    <row r="4" spans="2:12" x14ac:dyDescent="0.45">
      <c r="C4" t="s">
        <v>127</v>
      </c>
      <c r="D4" s="4" t="s">
        <v>126</v>
      </c>
      <c r="E4" s="4" t="s">
        <v>105</v>
      </c>
      <c r="I4" s="15" t="s">
        <v>7</v>
      </c>
      <c r="J4" s="15"/>
      <c r="K4" s="15"/>
      <c r="L4" s="15"/>
    </row>
    <row r="5" spans="2:12" x14ac:dyDescent="0.45">
      <c r="B5" t="s">
        <v>5</v>
      </c>
      <c r="D5" s="2">
        <f>D20</f>
        <v>2927</v>
      </c>
      <c r="E5" s="2">
        <f>E20</f>
        <v>713153</v>
      </c>
      <c r="J5" t="s">
        <v>127</v>
      </c>
      <c r="K5" t="s">
        <v>126</v>
      </c>
      <c r="L5" s="4" t="s">
        <v>105</v>
      </c>
    </row>
    <row r="6" spans="2:12" x14ac:dyDescent="0.45">
      <c r="B6" t="s">
        <v>6</v>
      </c>
      <c r="D6" s="2">
        <f>D28</f>
        <v>206</v>
      </c>
      <c r="E6" s="2">
        <f>E28</f>
        <v>162674</v>
      </c>
      <c r="I6" s="13" t="s">
        <v>132</v>
      </c>
      <c r="K6" s="2">
        <v>10724</v>
      </c>
      <c r="L6" s="2">
        <v>294111</v>
      </c>
    </row>
    <row r="7" spans="2:12" x14ac:dyDescent="0.45">
      <c r="B7" t="s">
        <v>7</v>
      </c>
      <c r="D7" s="2">
        <f>K9</f>
        <v>20563</v>
      </c>
      <c r="E7" s="2">
        <f>L9</f>
        <v>914658</v>
      </c>
      <c r="I7" s="13" t="s">
        <v>133</v>
      </c>
      <c r="K7" s="2">
        <v>3164</v>
      </c>
      <c r="L7" s="2">
        <v>291440</v>
      </c>
    </row>
    <row r="8" spans="2:12" x14ac:dyDescent="0.45">
      <c r="B8" t="s">
        <v>8</v>
      </c>
      <c r="D8" s="2">
        <f>K17</f>
        <v>31433</v>
      </c>
      <c r="E8" s="2">
        <f>L17</f>
        <v>62265</v>
      </c>
      <c r="I8" s="13" t="s">
        <v>134</v>
      </c>
      <c r="K8" s="2">
        <v>6675</v>
      </c>
      <c r="L8" s="2">
        <v>329107</v>
      </c>
    </row>
    <row r="9" spans="2:12" x14ac:dyDescent="0.45">
      <c r="B9" t="s">
        <v>9</v>
      </c>
      <c r="D9" s="2">
        <f>K25</f>
        <v>1776</v>
      </c>
      <c r="E9" s="2">
        <f>L25</f>
        <v>29468</v>
      </c>
      <c r="I9" s="4" t="s">
        <v>107</v>
      </c>
      <c r="J9" s="4"/>
      <c r="K9" s="2">
        <f>SUM(K6:K8)</f>
        <v>20563</v>
      </c>
      <c r="L9" s="2">
        <f>SUM(L6:L8)</f>
        <v>914658</v>
      </c>
    </row>
    <row r="10" spans="2:12" x14ac:dyDescent="0.45">
      <c r="B10" t="s">
        <v>10</v>
      </c>
      <c r="D10" s="2">
        <f>K33</f>
        <v>19978</v>
      </c>
      <c r="E10" s="2">
        <f>L33</f>
        <v>68306</v>
      </c>
    </row>
    <row r="11" spans="2:12" x14ac:dyDescent="0.45">
      <c r="B11" s="4" t="s">
        <v>107</v>
      </c>
      <c r="C11" s="4"/>
      <c r="D11" s="2">
        <f>SUM(D5:D10)</f>
        <v>76883</v>
      </c>
      <c r="E11" s="2">
        <f>SUM(E5:E10)</f>
        <v>1950524</v>
      </c>
    </row>
    <row r="12" spans="2:12" x14ac:dyDescent="0.45">
      <c r="I12" s="15" t="s">
        <v>122</v>
      </c>
      <c r="J12" s="15"/>
      <c r="K12" s="15"/>
      <c r="L12" s="15"/>
    </row>
    <row r="13" spans="2:12" x14ac:dyDescent="0.45">
      <c r="J13" t="s">
        <v>127</v>
      </c>
      <c r="K13" s="4" t="s">
        <v>126</v>
      </c>
      <c r="L13" t="s">
        <v>105</v>
      </c>
    </row>
    <row r="14" spans="2:12" x14ac:dyDescent="0.45">
      <c r="I14" s="11" t="s">
        <v>132</v>
      </c>
      <c r="K14" s="2">
        <v>14733</v>
      </c>
      <c r="L14" s="2">
        <v>20838</v>
      </c>
    </row>
    <row r="15" spans="2:12" x14ac:dyDescent="0.45">
      <c r="B15" s="15" t="s">
        <v>5</v>
      </c>
      <c r="C15" s="15"/>
      <c r="D15" s="15"/>
      <c r="E15" s="15"/>
      <c r="I15" s="11" t="s">
        <v>133</v>
      </c>
      <c r="K15" s="2">
        <v>7836</v>
      </c>
      <c r="L15" s="2">
        <v>16929</v>
      </c>
    </row>
    <row r="16" spans="2:12" x14ac:dyDescent="0.45">
      <c r="C16" t="s">
        <v>127</v>
      </c>
      <c r="D16" s="4" t="s">
        <v>126</v>
      </c>
      <c r="E16" s="4" t="s">
        <v>105</v>
      </c>
      <c r="I16" s="11" t="s">
        <v>134</v>
      </c>
      <c r="K16" s="2">
        <v>8864</v>
      </c>
      <c r="L16" s="2">
        <v>24498</v>
      </c>
    </row>
    <row r="17" spans="2:12" x14ac:dyDescent="0.45">
      <c r="B17" s="11" t="s">
        <v>132</v>
      </c>
      <c r="C17" s="9"/>
      <c r="D17" s="2">
        <v>1144</v>
      </c>
      <c r="E17" s="2">
        <v>240532</v>
      </c>
      <c r="I17" s="4" t="s">
        <v>107</v>
      </c>
      <c r="J17" s="4"/>
      <c r="K17" s="2">
        <f>SUM(K14:K16)</f>
        <v>31433</v>
      </c>
      <c r="L17" s="2">
        <f>SUM(L14:L16)</f>
        <v>62265</v>
      </c>
    </row>
    <row r="18" spans="2:12" x14ac:dyDescent="0.45">
      <c r="B18" s="11" t="s">
        <v>133</v>
      </c>
      <c r="C18" s="9"/>
      <c r="D18" s="2">
        <v>532</v>
      </c>
      <c r="E18" s="2">
        <v>229787</v>
      </c>
    </row>
    <row r="19" spans="2:12" x14ac:dyDescent="0.45">
      <c r="B19" s="11" t="s">
        <v>134</v>
      </c>
      <c r="C19" s="9"/>
      <c r="D19" s="2">
        <v>1251</v>
      </c>
      <c r="E19" s="2">
        <v>242834</v>
      </c>
    </row>
    <row r="20" spans="2:12" x14ac:dyDescent="0.45">
      <c r="B20" s="4" t="s">
        <v>107</v>
      </c>
      <c r="C20" s="4"/>
      <c r="D20" s="2">
        <f>SUM(D17:D19)</f>
        <v>2927</v>
      </c>
      <c r="E20" s="2">
        <f>SUM(E17:E19)</f>
        <v>713153</v>
      </c>
      <c r="K20" t="s">
        <v>9</v>
      </c>
    </row>
    <row r="21" spans="2:12" x14ac:dyDescent="0.45">
      <c r="B21" s="4"/>
      <c r="C21" s="4"/>
      <c r="D21" s="2"/>
      <c r="E21" s="2"/>
      <c r="J21" t="s">
        <v>127</v>
      </c>
      <c r="K21" s="4" t="s">
        <v>126</v>
      </c>
      <c r="L21" t="s">
        <v>105</v>
      </c>
    </row>
    <row r="22" spans="2:12" x14ac:dyDescent="0.45">
      <c r="I22" s="11" t="s">
        <v>132</v>
      </c>
      <c r="K22" s="2">
        <v>332</v>
      </c>
      <c r="L22" s="2">
        <v>8166</v>
      </c>
    </row>
    <row r="23" spans="2:12" x14ac:dyDescent="0.45">
      <c r="B23" s="15" t="s">
        <v>121</v>
      </c>
      <c r="C23" s="15"/>
      <c r="D23" s="15"/>
      <c r="E23" s="15"/>
      <c r="I23" s="11" t="s">
        <v>133</v>
      </c>
      <c r="K23" s="2">
        <v>203</v>
      </c>
      <c r="L23" s="2">
        <v>9156</v>
      </c>
    </row>
    <row r="24" spans="2:12" x14ac:dyDescent="0.45">
      <c r="C24" t="s">
        <v>127</v>
      </c>
      <c r="D24" s="4" t="s">
        <v>126</v>
      </c>
      <c r="E24" t="s">
        <v>105</v>
      </c>
      <c r="I24" s="11" t="s">
        <v>134</v>
      </c>
      <c r="K24" s="2">
        <v>1241</v>
      </c>
      <c r="L24" s="2">
        <v>12146</v>
      </c>
    </row>
    <row r="25" spans="2:12" x14ac:dyDescent="0.45">
      <c r="B25" s="11" t="s">
        <v>132</v>
      </c>
      <c r="D25">
        <v>125</v>
      </c>
      <c r="E25" s="2">
        <v>47854</v>
      </c>
      <c r="I25" s="4" t="s">
        <v>107</v>
      </c>
      <c r="J25" s="4"/>
      <c r="K25" s="2">
        <f>SUM(K22:K24)</f>
        <v>1776</v>
      </c>
      <c r="L25" s="2">
        <f>SUM(L22:L24)</f>
        <v>29468</v>
      </c>
    </row>
    <row r="26" spans="2:12" x14ac:dyDescent="0.45">
      <c r="B26" s="11" t="s">
        <v>133</v>
      </c>
      <c r="D26">
        <v>57</v>
      </c>
      <c r="E26" s="2">
        <v>54191</v>
      </c>
    </row>
    <row r="27" spans="2:12" x14ac:dyDescent="0.45">
      <c r="B27" s="11" t="s">
        <v>134</v>
      </c>
      <c r="D27">
        <v>24</v>
      </c>
      <c r="E27" s="2">
        <v>60629</v>
      </c>
    </row>
    <row r="28" spans="2:12" x14ac:dyDescent="0.45">
      <c r="B28" s="4" t="s">
        <v>107</v>
      </c>
      <c r="C28" s="4"/>
      <c r="D28">
        <f>SUM(D25:D27)</f>
        <v>206</v>
      </c>
      <c r="E28" s="2">
        <f>SUM(E25:E27)</f>
        <v>162674</v>
      </c>
      <c r="K28" s="8" t="s">
        <v>10</v>
      </c>
    </row>
    <row r="29" spans="2:12" x14ac:dyDescent="0.45">
      <c r="J29" t="s">
        <v>127</v>
      </c>
      <c r="K29" s="4" t="s">
        <v>126</v>
      </c>
      <c r="L29" t="s">
        <v>105</v>
      </c>
    </row>
    <row r="30" spans="2:12" x14ac:dyDescent="0.45">
      <c r="I30" s="11" t="s">
        <v>132</v>
      </c>
      <c r="K30" s="2">
        <v>6432</v>
      </c>
      <c r="L30" s="2">
        <v>18752</v>
      </c>
    </row>
    <row r="31" spans="2:12" x14ac:dyDescent="0.45">
      <c r="I31" s="11" t="s">
        <v>133</v>
      </c>
      <c r="K31" s="2">
        <v>8979</v>
      </c>
      <c r="L31" s="2">
        <v>24912</v>
      </c>
    </row>
    <row r="32" spans="2:12" x14ac:dyDescent="0.45">
      <c r="I32" s="11" t="s">
        <v>134</v>
      </c>
      <c r="K32" s="2">
        <v>4567</v>
      </c>
      <c r="L32" s="2">
        <v>24642</v>
      </c>
    </row>
    <row r="33" spans="2:12" x14ac:dyDescent="0.45">
      <c r="I33" s="4" t="s">
        <v>107</v>
      </c>
      <c r="J33" s="4"/>
      <c r="K33" s="2">
        <f>SUM(K30:K32)</f>
        <v>19978</v>
      </c>
      <c r="L33" s="2">
        <f>SUM(L30:L32)</f>
        <v>68306</v>
      </c>
    </row>
    <row r="37" spans="2:12" x14ac:dyDescent="0.45">
      <c r="D37" t="s">
        <v>125</v>
      </c>
      <c r="E37" t="s">
        <v>101</v>
      </c>
      <c r="F37" s="8" t="s">
        <v>11</v>
      </c>
      <c r="G37" s="14" t="s">
        <v>117</v>
      </c>
      <c r="H37" s="14"/>
    </row>
    <row r="38" spans="2:12" x14ac:dyDescent="0.45">
      <c r="B38" t="s">
        <v>123</v>
      </c>
      <c r="D38" s="2">
        <v>31794</v>
      </c>
      <c r="E38" s="2">
        <v>45089</v>
      </c>
      <c r="F38" s="2">
        <f>SUM(D38:E38)</f>
        <v>76883</v>
      </c>
      <c r="G38" s="12">
        <f>D38/F38</f>
        <v>0.41353745301301981</v>
      </c>
      <c r="H38" s="12">
        <f>E38/F38</f>
        <v>0.58646254698698019</v>
      </c>
    </row>
    <row r="39" spans="2:12" x14ac:dyDescent="0.45">
      <c r="B39" t="s">
        <v>124</v>
      </c>
      <c r="D39" s="2">
        <v>949874</v>
      </c>
      <c r="E39" s="2">
        <v>1000650</v>
      </c>
      <c r="F39" s="2">
        <f>SUM(D39:E39)</f>
        <v>1950524</v>
      </c>
      <c r="G39" s="12">
        <f>D39/F39</f>
        <v>0.48698401045052508</v>
      </c>
      <c r="H39" s="12">
        <f>E39/F39</f>
        <v>0.51301598954947492</v>
      </c>
    </row>
  </sheetData>
  <sheetProtection algorithmName="SHA-512" hashValue="YjpKeujGA6zASw94/9OKVRtCTbdEbGoJRPOeOMJdQ/rxjee7Zl9mtPT6H13tdL4Klgdls4piMsWjQBlWbYSKrg==" saltValue="eA1/HSTXDIIiy0tQ0oVLyA==" spinCount="100000" sheet="1" objects="1" scenarios="1"/>
  <mergeCells count="6">
    <mergeCell ref="G37:H37"/>
    <mergeCell ref="B2:E2"/>
    <mergeCell ref="B15:E15"/>
    <mergeCell ref="B23:E23"/>
    <mergeCell ref="I4:L4"/>
    <mergeCell ref="I12:L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O996"/>
  <sheetViews>
    <sheetView topLeftCell="J2" zoomScale="80" zoomScaleNormal="80" workbookViewId="0">
      <selection activeCell="B9" sqref="B9:N18"/>
    </sheetView>
  </sheetViews>
  <sheetFormatPr baseColWidth="10" defaultColWidth="14.3984375" defaultRowHeight="15" customHeight="1" x14ac:dyDescent="0.45"/>
  <cols>
    <col min="2" max="2" width="25.59765625" customWidth="1"/>
    <col min="3" max="3" width="13.1328125" customWidth="1"/>
    <col min="4" max="4" width="10.1328125" bestFit="1" customWidth="1"/>
    <col min="5" max="5" width="11.59765625" bestFit="1" customWidth="1"/>
    <col min="6" max="6" width="13.59765625" customWidth="1"/>
    <col min="7" max="7" width="10.1328125" bestFit="1" customWidth="1"/>
    <col min="8" max="8" width="11.86328125" bestFit="1" customWidth="1"/>
    <col min="9" max="9" width="13.1328125" customWidth="1"/>
    <col min="10" max="10" width="10.1328125" bestFit="1" customWidth="1"/>
    <col min="11" max="11" width="11.59765625" bestFit="1" customWidth="1"/>
    <col min="12" max="12" width="13.265625" customWidth="1"/>
    <col min="13" max="13" width="10.1328125" bestFit="1" customWidth="1"/>
    <col min="14" max="14" width="11.86328125" bestFit="1" customWidth="1"/>
    <col min="15" max="31" width="10.73046875" customWidth="1"/>
  </cols>
  <sheetData>
    <row r="4" spans="2:15" ht="15" customHeight="1" x14ac:dyDescent="0.45">
      <c r="N4" s="3"/>
    </row>
    <row r="5" spans="2:15" ht="10.5" customHeight="1" x14ac:dyDescent="0.45"/>
    <row r="8" spans="2:15" ht="14.25" x14ac:dyDescent="0.45"/>
    <row r="9" spans="2:15" s="3" customFormat="1" ht="29.65" x14ac:dyDescent="0.45">
      <c r="B9" s="31" t="s">
        <v>131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6"/>
    </row>
    <row r="10" spans="2:15" ht="15" customHeight="1" x14ac:dyDescent="0.45">
      <c r="B10" s="32" t="s">
        <v>128</v>
      </c>
      <c r="C10" s="33" t="s">
        <v>132</v>
      </c>
      <c r="D10" s="33"/>
      <c r="E10" s="33"/>
      <c r="F10" s="33" t="s">
        <v>133</v>
      </c>
      <c r="G10" s="33"/>
      <c r="H10" s="33"/>
      <c r="I10" s="33" t="s">
        <v>134</v>
      </c>
      <c r="J10" s="33"/>
      <c r="K10" s="33"/>
      <c r="L10" s="33" t="s">
        <v>11</v>
      </c>
      <c r="M10" s="33"/>
      <c r="N10" s="33"/>
      <c r="O10" s="5"/>
    </row>
    <row r="11" spans="2:15" ht="69" customHeight="1" x14ac:dyDescent="0.45">
      <c r="B11" s="32"/>
      <c r="C11" s="34" t="s">
        <v>127</v>
      </c>
      <c r="D11" s="34" t="s">
        <v>126</v>
      </c>
      <c r="E11" s="34" t="s">
        <v>105</v>
      </c>
      <c r="F11" s="34" t="s">
        <v>127</v>
      </c>
      <c r="G11" s="34" t="s">
        <v>126</v>
      </c>
      <c r="H11" s="34" t="s">
        <v>105</v>
      </c>
      <c r="I11" s="34" t="s">
        <v>127</v>
      </c>
      <c r="J11" s="34" t="s">
        <v>126</v>
      </c>
      <c r="K11" s="34" t="s">
        <v>105</v>
      </c>
      <c r="L11" s="34" t="s">
        <v>127</v>
      </c>
      <c r="M11" s="34" t="s">
        <v>126</v>
      </c>
      <c r="N11" s="34" t="s">
        <v>105</v>
      </c>
      <c r="O11" s="5"/>
    </row>
    <row r="12" spans="2:15" ht="50.65" x14ac:dyDescent="0.45">
      <c r="B12" s="35" t="s">
        <v>28</v>
      </c>
      <c r="C12" s="36">
        <v>0</v>
      </c>
      <c r="D12" s="36">
        <v>0</v>
      </c>
      <c r="E12" s="36">
        <v>0</v>
      </c>
      <c r="F12" s="36">
        <v>1</v>
      </c>
      <c r="G12" s="36">
        <v>1</v>
      </c>
      <c r="H12" s="36">
        <v>1</v>
      </c>
      <c r="I12" s="36">
        <v>3</v>
      </c>
      <c r="J12" s="36">
        <v>2</v>
      </c>
      <c r="K12" s="36">
        <v>3</v>
      </c>
      <c r="L12" s="36">
        <f>C12+F12+I12</f>
        <v>4</v>
      </c>
      <c r="M12" s="36">
        <f t="shared" ref="M12:N15" si="0">J12+G12+D12</f>
        <v>3</v>
      </c>
      <c r="N12" s="36">
        <f t="shared" si="0"/>
        <v>4</v>
      </c>
      <c r="O12" s="5"/>
    </row>
    <row r="13" spans="2:15" ht="17.649999999999999" x14ac:dyDescent="0.45">
      <c r="B13" s="37" t="s">
        <v>29</v>
      </c>
      <c r="C13" s="36">
        <v>279</v>
      </c>
      <c r="D13" s="36">
        <v>279</v>
      </c>
      <c r="E13" s="36">
        <v>283</v>
      </c>
      <c r="F13" s="36">
        <v>280</v>
      </c>
      <c r="G13" s="36">
        <v>5</v>
      </c>
      <c r="H13" s="36">
        <v>285</v>
      </c>
      <c r="I13" s="36">
        <v>283</v>
      </c>
      <c r="J13" s="36">
        <v>6</v>
      </c>
      <c r="K13" s="36">
        <v>287</v>
      </c>
      <c r="L13" s="36">
        <f>C13+F13+I13</f>
        <v>842</v>
      </c>
      <c r="M13" s="36">
        <f t="shared" si="0"/>
        <v>290</v>
      </c>
      <c r="N13" s="36">
        <f t="shared" si="0"/>
        <v>855</v>
      </c>
      <c r="O13" s="5"/>
    </row>
    <row r="14" spans="2:15" ht="17.649999999999999" x14ac:dyDescent="0.45">
      <c r="B14" s="37" t="s">
        <v>30</v>
      </c>
      <c r="C14" s="36">
        <v>1869</v>
      </c>
      <c r="D14" s="36">
        <v>852</v>
      </c>
      <c r="E14" s="36">
        <v>57939</v>
      </c>
      <c r="F14" s="36">
        <v>1890</v>
      </c>
      <c r="G14" s="36">
        <v>524</v>
      </c>
      <c r="H14" s="36">
        <v>52920</v>
      </c>
      <c r="I14" s="36">
        <v>1892</v>
      </c>
      <c r="J14" s="36">
        <v>1158</v>
      </c>
      <c r="K14" s="36">
        <v>58652</v>
      </c>
      <c r="L14" s="36">
        <f t="shared" ref="L14:L16" si="1">C14+F14+I14</f>
        <v>5651</v>
      </c>
      <c r="M14" s="36">
        <v>2534</v>
      </c>
      <c r="N14" s="36">
        <f t="shared" si="0"/>
        <v>169511</v>
      </c>
      <c r="O14" s="5"/>
    </row>
    <row r="15" spans="2:15" ht="17.649999999999999" x14ac:dyDescent="0.45">
      <c r="B15" s="37" t="s">
        <v>48</v>
      </c>
      <c r="C15" s="36">
        <v>1476</v>
      </c>
      <c r="D15" s="38">
        <v>0</v>
      </c>
      <c r="E15" s="36">
        <v>177376</v>
      </c>
      <c r="F15" s="36">
        <v>1430</v>
      </c>
      <c r="G15" s="36">
        <v>0</v>
      </c>
      <c r="H15" s="36">
        <v>172543</v>
      </c>
      <c r="I15" s="36">
        <v>1464</v>
      </c>
      <c r="J15" s="36">
        <v>0</v>
      </c>
      <c r="K15" s="36">
        <v>179292</v>
      </c>
      <c r="L15" s="36">
        <f t="shared" si="1"/>
        <v>4370</v>
      </c>
      <c r="M15" s="36">
        <f t="shared" si="0"/>
        <v>0</v>
      </c>
      <c r="N15" s="36">
        <f t="shared" si="0"/>
        <v>529211</v>
      </c>
      <c r="O15" s="5"/>
    </row>
    <row r="16" spans="2:15" ht="17.649999999999999" x14ac:dyDescent="0.45">
      <c r="B16" s="37" t="s">
        <v>31</v>
      </c>
      <c r="C16" s="36">
        <v>1208</v>
      </c>
      <c r="D16" s="36">
        <v>13</v>
      </c>
      <c r="E16" s="36">
        <v>4934</v>
      </c>
      <c r="F16" s="36">
        <v>1225</v>
      </c>
      <c r="G16" s="36">
        <v>2</v>
      </c>
      <c r="H16" s="36">
        <v>4038</v>
      </c>
      <c r="I16" s="36">
        <v>1339</v>
      </c>
      <c r="J16" s="36">
        <v>55</v>
      </c>
      <c r="K16" s="36">
        <v>4600</v>
      </c>
      <c r="L16" s="36">
        <f t="shared" si="1"/>
        <v>3772</v>
      </c>
      <c r="M16" s="36">
        <f>D16+G16+J16</f>
        <v>70</v>
      </c>
      <c r="N16" s="36">
        <f>K16+H16+E16</f>
        <v>13572</v>
      </c>
      <c r="O16" s="5"/>
    </row>
    <row r="17" spans="2:15" ht="17.649999999999999" x14ac:dyDescent="0.45">
      <c r="B17" s="37" t="s">
        <v>141</v>
      </c>
      <c r="C17" s="36"/>
      <c r="D17" s="36"/>
      <c r="E17" s="36"/>
      <c r="F17" s="36"/>
      <c r="G17" s="36"/>
      <c r="H17" s="36"/>
      <c r="I17" s="36"/>
      <c r="J17" s="36">
        <v>30</v>
      </c>
      <c r="K17" s="36"/>
      <c r="L17" s="36"/>
      <c r="M17" s="36">
        <f>D17+G17+J17</f>
        <v>30</v>
      </c>
      <c r="N17" s="36"/>
      <c r="O17" s="5"/>
    </row>
    <row r="18" spans="2:15" ht="17.649999999999999" x14ac:dyDescent="0.65">
      <c r="B18" s="39" t="s">
        <v>107</v>
      </c>
      <c r="C18" s="40">
        <f t="shared" ref="C18:L18" si="2">SUM(C12:C16)</f>
        <v>4832</v>
      </c>
      <c r="D18" s="40">
        <f>SUM(D12:D17)</f>
        <v>1144</v>
      </c>
      <c r="E18" s="40">
        <f t="shared" si="2"/>
        <v>240532</v>
      </c>
      <c r="F18" s="40">
        <f t="shared" si="2"/>
        <v>4826</v>
      </c>
      <c r="G18" s="40">
        <f>SUM(G12:G17)</f>
        <v>532</v>
      </c>
      <c r="H18" s="40">
        <f t="shared" si="2"/>
        <v>229787</v>
      </c>
      <c r="I18" s="40">
        <f t="shared" si="2"/>
        <v>4981</v>
      </c>
      <c r="J18" s="40">
        <f>SUM(J12:J17)</f>
        <v>1251</v>
      </c>
      <c r="K18" s="40">
        <f t="shared" si="2"/>
        <v>242834</v>
      </c>
      <c r="L18" s="40">
        <f t="shared" si="2"/>
        <v>14639</v>
      </c>
      <c r="M18" s="40">
        <f>SUM(M12:M17)</f>
        <v>2927</v>
      </c>
      <c r="N18" s="40">
        <f>K18+H18+E18</f>
        <v>713153</v>
      </c>
    </row>
    <row r="19" spans="2:15" ht="15" customHeight="1" x14ac:dyDescent="0.45">
      <c r="D19" s="5"/>
      <c r="E19" s="5"/>
      <c r="F19" s="5"/>
    </row>
    <row r="21" spans="2:15" ht="15.75" customHeight="1" x14ac:dyDescent="0.45"/>
    <row r="22" spans="2:15" ht="15.75" customHeight="1" x14ac:dyDescent="0.45"/>
    <row r="23" spans="2:15" ht="15.75" customHeight="1" x14ac:dyDescent="0.45">
      <c r="J23" s="5"/>
    </row>
    <row r="24" spans="2:15" ht="15.75" customHeight="1" x14ac:dyDescent="0.45"/>
    <row r="25" spans="2:15" ht="15.75" customHeight="1" x14ac:dyDescent="0.45">
      <c r="H25" s="5"/>
      <c r="I25" s="5"/>
    </row>
    <row r="26" spans="2:15" ht="15.75" customHeight="1" x14ac:dyDescent="0.45"/>
    <row r="27" spans="2:15" ht="15.75" customHeight="1" x14ac:dyDescent="0.45"/>
    <row r="28" spans="2:15" ht="15.75" customHeight="1" x14ac:dyDescent="0.45">
      <c r="I28" s="5"/>
    </row>
    <row r="29" spans="2:15" ht="15.75" customHeight="1" x14ac:dyDescent="0.45"/>
    <row r="30" spans="2:15" ht="15.75" customHeight="1" x14ac:dyDescent="0.45"/>
    <row r="31" spans="2:15" ht="15.75" customHeight="1" x14ac:dyDescent="0.45"/>
    <row r="32" spans="2:15" ht="15.75" customHeight="1" x14ac:dyDescent="0.45"/>
    <row r="33" ht="15.75" customHeight="1" x14ac:dyDescent="0.45"/>
    <row r="34" ht="15.75" customHeight="1" x14ac:dyDescent="0.45"/>
    <row r="35" ht="15.75" customHeight="1" x14ac:dyDescent="0.45"/>
    <row r="36" ht="15.75" customHeight="1" x14ac:dyDescent="0.45"/>
    <row r="37" ht="15.75" customHeight="1" x14ac:dyDescent="0.45"/>
    <row r="38" ht="15.75" customHeight="1" x14ac:dyDescent="0.45"/>
    <row r="39" ht="15.75" customHeight="1" x14ac:dyDescent="0.45"/>
    <row r="40" ht="15.75" customHeight="1" x14ac:dyDescent="0.45"/>
    <row r="41" ht="15.75" customHeight="1" x14ac:dyDescent="0.45"/>
    <row r="42" ht="15.75" customHeight="1" x14ac:dyDescent="0.45"/>
    <row r="43" ht="15.75" customHeight="1" x14ac:dyDescent="0.45"/>
    <row r="44" ht="15.75" customHeight="1" x14ac:dyDescent="0.45"/>
    <row r="45" ht="15.75" customHeight="1" x14ac:dyDescent="0.45"/>
    <row r="46" ht="15.75" customHeight="1" x14ac:dyDescent="0.45"/>
    <row r="47" ht="15.75" customHeight="1" x14ac:dyDescent="0.45"/>
    <row r="48" ht="15.75" customHeight="1" x14ac:dyDescent="0.45"/>
    <row r="49" ht="15.75" customHeight="1" x14ac:dyDescent="0.45"/>
    <row r="50" ht="15.75" customHeight="1" x14ac:dyDescent="0.45"/>
    <row r="51" ht="15.75" customHeight="1" x14ac:dyDescent="0.45"/>
    <row r="52" ht="15.75" customHeight="1" x14ac:dyDescent="0.45"/>
    <row r="53" ht="15.75" customHeight="1" x14ac:dyDescent="0.45"/>
    <row r="54" ht="15.75" customHeight="1" x14ac:dyDescent="0.45"/>
    <row r="55" ht="15.75" customHeight="1" x14ac:dyDescent="0.45"/>
    <row r="56" ht="15.75" customHeight="1" x14ac:dyDescent="0.45"/>
    <row r="57" ht="15.75" customHeight="1" x14ac:dyDescent="0.45"/>
    <row r="58" ht="15.75" customHeight="1" x14ac:dyDescent="0.45"/>
    <row r="59" ht="15.75" customHeight="1" x14ac:dyDescent="0.45"/>
    <row r="60" ht="15.75" customHeight="1" x14ac:dyDescent="0.45"/>
    <row r="61" ht="15.75" customHeight="1" x14ac:dyDescent="0.45"/>
    <row r="62" ht="15.75" customHeight="1" x14ac:dyDescent="0.45"/>
    <row r="63" ht="15.75" customHeight="1" x14ac:dyDescent="0.45"/>
    <row r="64" ht="15.75" customHeight="1" x14ac:dyDescent="0.45"/>
    <row r="65" ht="15.75" customHeight="1" x14ac:dyDescent="0.45"/>
    <row r="66" ht="15.75" customHeight="1" x14ac:dyDescent="0.45"/>
    <row r="67" ht="15.75" customHeight="1" x14ac:dyDescent="0.45"/>
    <row r="68" ht="15.75" customHeight="1" x14ac:dyDescent="0.45"/>
    <row r="69" ht="15.75" customHeight="1" x14ac:dyDescent="0.45"/>
    <row r="70" ht="15.75" customHeight="1" x14ac:dyDescent="0.45"/>
    <row r="71" ht="15.75" customHeight="1" x14ac:dyDescent="0.45"/>
    <row r="72" ht="15.75" customHeight="1" x14ac:dyDescent="0.45"/>
    <row r="73" ht="15.75" customHeight="1" x14ac:dyDescent="0.45"/>
    <row r="74" ht="15.75" customHeight="1" x14ac:dyDescent="0.45"/>
    <row r="75" ht="15.75" customHeight="1" x14ac:dyDescent="0.45"/>
    <row r="76" ht="15.75" customHeight="1" x14ac:dyDescent="0.45"/>
    <row r="77" ht="15.75" customHeight="1" x14ac:dyDescent="0.45"/>
    <row r="78" ht="15.75" customHeight="1" x14ac:dyDescent="0.45"/>
    <row r="79" ht="15.75" customHeight="1" x14ac:dyDescent="0.45"/>
    <row r="80" ht="15.75" customHeight="1" x14ac:dyDescent="0.45"/>
    <row r="81" ht="15.75" customHeight="1" x14ac:dyDescent="0.45"/>
    <row r="82" ht="15.75" customHeight="1" x14ac:dyDescent="0.45"/>
    <row r="83" ht="15.75" customHeight="1" x14ac:dyDescent="0.45"/>
    <row r="84" ht="15.75" customHeight="1" x14ac:dyDescent="0.45"/>
    <row r="85" ht="15.75" customHeight="1" x14ac:dyDescent="0.45"/>
    <row r="86" ht="15.75" customHeight="1" x14ac:dyDescent="0.45"/>
    <row r="87" ht="15.75" customHeight="1" x14ac:dyDescent="0.45"/>
    <row r="88" ht="15.75" customHeight="1" x14ac:dyDescent="0.45"/>
    <row r="89" ht="15.75" customHeight="1" x14ac:dyDescent="0.45"/>
    <row r="90" ht="15.75" customHeight="1" x14ac:dyDescent="0.45"/>
    <row r="91" ht="15.75" customHeight="1" x14ac:dyDescent="0.45"/>
    <row r="92" ht="15.75" customHeight="1" x14ac:dyDescent="0.45"/>
    <row r="93" ht="15.75" customHeight="1" x14ac:dyDescent="0.45"/>
    <row r="94" ht="15.75" customHeight="1" x14ac:dyDescent="0.45"/>
    <row r="95" ht="15.75" customHeight="1" x14ac:dyDescent="0.45"/>
    <row r="96" ht="15.75" customHeight="1" x14ac:dyDescent="0.45"/>
    <row r="97" ht="15.75" customHeight="1" x14ac:dyDescent="0.45"/>
    <row r="98" ht="15.75" customHeight="1" x14ac:dyDescent="0.45"/>
    <row r="99" ht="15.75" customHeight="1" x14ac:dyDescent="0.45"/>
    <row r="100" ht="15.75" customHeight="1" x14ac:dyDescent="0.45"/>
    <row r="101" ht="15.75" customHeight="1" x14ac:dyDescent="0.45"/>
    <row r="102" ht="15.75" customHeight="1" x14ac:dyDescent="0.45"/>
    <row r="103" ht="15.75" customHeight="1" x14ac:dyDescent="0.45"/>
    <row r="104" ht="15.75" customHeight="1" x14ac:dyDescent="0.45"/>
    <row r="105" ht="15.75" customHeight="1" x14ac:dyDescent="0.45"/>
    <row r="106" ht="15.75" customHeight="1" x14ac:dyDescent="0.45"/>
    <row r="107" ht="15.75" customHeight="1" x14ac:dyDescent="0.45"/>
    <row r="108" ht="15.75" customHeight="1" x14ac:dyDescent="0.45"/>
    <row r="109" ht="15.75" customHeight="1" x14ac:dyDescent="0.45"/>
    <row r="110" ht="15.75" customHeight="1" x14ac:dyDescent="0.45"/>
    <row r="111" ht="15.75" customHeight="1" x14ac:dyDescent="0.45"/>
    <row r="112" ht="15.75" customHeight="1" x14ac:dyDescent="0.45"/>
    <row r="113" ht="15.75" customHeight="1" x14ac:dyDescent="0.45"/>
    <row r="114" ht="15.75" customHeight="1" x14ac:dyDescent="0.45"/>
    <row r="115" ht="15.75" customHeight="1" x14ac:dyDescent="0.45"/>
    <row r="116" ht="15.75" customHeight="1" x14ac:dyDescent="0.45"/>
    <row r="117" ht="15.75" customHeight="1" x14ac:dyDescent="0.45"/>
    <row r="118" ht="15.75" customHeight="1" x14ac:dyDescent="0.45"/>
    <row r="119" ht="15.75" customHeight="1" x14ac:dyDescent="0.45"/>
    <row r="120" ht="15.75" customHeight="1" x14ac:dyDescent="0.45"/>
    <row r="121" ht="15.75" customHeight="1" x14ac:dyDescent="0.45"/>
    <row r="122" ht="15.75" customHeight="1" x14ac:dyDescent="0.45"/>
    <row r="123" ht="15.75" customHeight="1" x14ac:dyDescent="0.45"/>
    <row r="124" ht="15.75" customHeight="1" x14ac:dyDescent="0.45"/>
    <row r="125" ht="15.75" customHeight="1" x14ac:dyDescent="0.45"/>
    <row r="126" ht="15.75" customHeight="1" x14ac:dyDescent="0.45"/>
    <row r="127" ht="15.75" customHeight="1" x14ac:dyDescent="0.45"/>
    <row r="128" ht="15.75" customHeight="1" x14ac:dyDescent="0.45"/>
    <row r="129" ht="15.75" customHeight="1" x14ac:dyDescent="0.45"/>
    <row r="130" ht="15.75" customHeight="1" x14ac:dyDescent="0.45"/>
    <row r="131" ht="15.75" customHeight="1" x14ac:dyDescent="0.45"/>
    <row r="132" ht="15.75" customHeight="1" x14ac:dyDescent="0.45"/>
    <row r="133" ht="15.75" customHeight="1" x14ac:dyDescent="0.45"/>
    <row r="134" ht="15.75" customHeight="1" x14ac:dyDescent="0.45"/>
    <row r="135" ht="15.75" customHeight="1" x14ac:dyDescent="0.45"/>
    <row r="136" ht="15.75" customHeight="1" x14ac:dyDescent="0.45"/>
    <row r="137" ht="15.75" customHeight="1" x14ac:dyDescent="0.45"/>
    <row r="138" ht="15.75" customHeight="1" x14ac:dyDescent="0.45"/>
    <row r="139" ht="15.75" customHeight="1" x14ac:dyDescent="0.45"/>
    <row r="140" ht="15.75" customHeight="1" x14ac:dyDescent="0.45"/>
    <row r="141" ht="15.75" customHeight="1" x14ac:dyDescent="0.45"/>
    <row r="142" ht="15.75" customHeight="1" x14ac:dyDescent="0.45"/>
    <row r="143" ht="15.75" customHeight="1" x14ac:dyDescent="0.45"/>
    <row r="144" ht="15.75" customHeight="1" x14ac:dyDescent="0.45"/>
    <row r="145" ht="15.75" customHeight="1" x14ac:dyDescent="0.45"/>
    <row r="146" ht="15.75" customHeight="1" x14ac:dyDescent="0.45"/>
    <row r="147" ht="15.75" customHeight="1" x14ac:dyDescent="0.45"/>
    <row r="148" ht="15.75" customHeight="1" x14ac:dyDescent="0.45"/>
    <row r="149" ht="15.75" customHeight="1" x14ac:dyDescent="0.45"/>
    <row r="150" ht="15.75" customHeight="1" x14ac:dyDescent="0.45"/>
    <row r="151" ht="15.75" customHeight="1" x14ac:dyDescent="0.45"/>
    <row r="152" ht="15.75" customHeight="1" x14ac:dyDescent="0.45"/>
    <row r="153" ht="15.75" customHeight="1" x14ac:dyDescent="0.45"/>
    <row r="154" ht="15.75" customHeight="1" x14ac:dyDescent="0.45"/>
    <row r="155" ht="15.75" customHeight="1" x14ac:dyDescent="0.45"/>
    <row r="156" ht="15.75" customHeight="1" x14ac:dyDescent="0.45"/>
    <row r="157" ht="15.75" customHeight="1" x14ac:dyDescent="0.45"/>
    <row r="158" ht="15.75" customHeight="1" x14ac:dyDescent="0.45"/>
    <row r="159" ht="15.75" customHeight="1" x14ac:dyDescent="0.45"/>
    <row r="160" ht="15.75" customHeight="1" x14ac:dyDescent="0.45"/>
    <row r="161" ht="15.75" customHeight="1" x14ac:dyDescent="0.45"/>
    <row r="162" ht="15.75" customHeight="1" x14ac:dyDescent="0.45"/>
    <row r="163" ht="15.75" customHeight="1" x14ac:dyDescent="0.45"/>
    <row r="164" ht="15.75" customHeight="1" x14ac:dyDescent="0.45"/>
    <row r="165" ht="15.75" customHeight="1" x14ac:dyDescent="0.45"/>
    <row r="166" ht="15.75" customHeight="1" x14ac:dyDescent="0.45"/>
    <row r="167" ht="15.75" customHeight="1" x14ac:dyDescent="0.45"/>
    <row r="168" ht="15.75" customHeight="1" x14ac:dyDescent="0.45"/>
    <row r="169" ht="15.75" customHeight="1" x14ac:dyDescent="0.45"/>
    <row r="170" ht="15.75" customHeight="1" x14ac:dyDescent="0.45"/>
    <row r="171" ht="15.75" customHeight="1" x14ac:dyDescent="0.45"/>
    <row r="172" ht="15.75" customHeight="1" x14ac:dyDescent="0.45"/>
    <row r="173" ht="15.75" customHeight="1" x14ac:dyDescent="0.45"/>
    <row r="174" ht="15.75" customHeight="1" x14ac:dyDescent="0.45"/>
    <row r="175" ht="15.75" customHeight="1" x14ac:dyDescent="0.45"/>
    <row r="176" ht="15.75" customHeight="1" x14ac:dyDescent="0.45"/>
    <row r="177" ht="15.75" customHeight="1" x14ac:dyDescent="0.45"/>
    <row r="178" ht="15.75" customHeight="1" x14ac:dyDescent="0.45"/>
    <row r="179" ht="15.75" customHeight="1" x14ac:dyDescent="0.45"/>
    <row r="180" ht="15.75" customHeight="1" x14ac:dyDescent="0.45"/>
    <row r="181" ht="15.75" customHeight="1" x14ac:dyDescent="0.45"/>
    <row r="182" ht="15.75" customHeight="1" x14ac:dyDescent="0.45"/>
    <row r="183" ht="15.75" customHeight="1" x14ac:dyDescent="0.45"/>
    <row r="184" ht="15.75" customHeight="1" x14ac:dyDescent="0.45"/>
    <row r="185" ht="15.75" customHeight="1" x14ac:dyDescent="0.45"/>
    <row r="186" ht="15.75" customHeight="1" x14ac:dyDescent="0.45"/>
    <row r="187" ht="15.75" customHeight="1" x14ac:dyDescent="0.45"/>
    <row r="188" ht="15.75" customHeight="1" x14ac:dyDescent="0.45"/>
    <row r="189" ht="15.75" customHeight="1" x14ac:dyDescent="0.45"/>
    <row r="190" ht="15.75" customHeight="1" x14ac:dyDescent="0.45"/>
    <row r="191" ht="15.75" customHeight="1" x14ac:dyDescent="0.45"/>
    <row r="192" ht="15.75" customHeight="1" x14ac:dyDescent="0.45"/>
    <row r="193" ht="15.75" customHeight="1" x14ac:dyDescent="0.45"/>
    <row r="194" ht="15.75" customHeight="1" x14ac:dyDescent="0.45"/>
    <row r="195" ht="15.75" customHeight="1" x14ac:dyDescent="0.45"/>
    <row r="196" ht="15.75" customHeight="1" x14ac:dyDescent="0.45"/>
    <row r="197" ht="15.75" customHeight="1" x14ac:dyDescent="0.45"/>
    <row r="198" ht="15.75" customHeight="1" x14ac:dyDescent="0.45"/>
    <row r="199" ht="15.75" customHeight="1" x14ac:dyDescent="0.45"/>
    <row r="200" ht="15.75" customHeight="1" x14ac:dyDescent="0.45"/>
    <row r="201" ht="15.75" customHeight="1" x14ac:dyDescent="0.45"/>
    <row r="202" ht="15.75" customHeight="1" x14ac:dyDescent="0.45"/>
    <row r="203" ht="15.75" customHeight="1" x14ac:dyDescent="0.45"/>
    <row r="204" ht="15.75" customHeight="1" x14ac:dyDescent="0.45"/>
    <row r="205" ht="15.75" customHeight="1" x14ac:dyDescent="0.45"/>
    <row r="206" ht="15.75" customHeight="1" x14ac:dyDescent="0.45"/>
    <row r="207" ht="15.75" customHeight="1" x14ac:dyDescent="0.45"/>
    <row r="208" ht="15.75" customHeight="1" x14ac:dyDescent="0.45"/>
    <row r="209" ht="15.75" customHeight="1" x14ac:dyDescent="0.45"/>
    <row r="210" ht="15.75" customHeight="1" x14ac:dyDescent="0.45"/>
    <row r="211" ht="15.75" customHeight="1" x14ac:dyDescent="0.45"/>
    <row r="212" ht="15.75" customHeight="1" x14ac:dyDescent="0.45"/>
    <row r="213" ht="15.75" customHeight="1" x14ac:dyDescent="0.45"/>
    <row r="214" ht="15.75" customHeight="1" x14ac:dyDescent="0.45"/>
    <row r="215" ht="15.75" customHeight="1" x14ac:dyDescent="0.45"/>
    <row r="216" ht="15.75" customHeight="1" x14ac:dyDescent="0.45"/>
    <row r="217" ht="15.75" customHeight="1" x14ac:dyDescent="0.45"/>
    <row r="218" ht="15.75" customHeight="1" x14ac:dyDescent="0.45"/>
    <row r="219" ht="15.75" customHeight="1" x14ac:dyDescent="0.45"/>
    <row r="220" ht="15.75" customHeight="1" x14ac:dyDescent="0.45"/>
    <row r="221" ht="15.75" customHeight="1" x14ac:dyDescent="0.45"/>
    <row r="222" ht="15.75" customHeight="1" x14ac:dyDescent="0.45"/>
    <row r="223" ht="15.75" customHeight="1" x14ac:dyDescent="0.45"/>
    <row r="224" ht="15.75" customHeight="1" x14ac:dyDescent="0.45"/>
    <row r="225" ht="15.75" customHeight="1" x14ac:dyDescent="0.45"/>
    <row r="226" ht="15.75" customHeight="1" x14ac:dyDescent="0.45"/>
    <row r="227" ht="15.75" customHeight="1" x14ac:dyDescent="0.45"/>
    <row r="228" ht="15.75" customHeight="1" x14ac:dyDescent="0.45"/>
    <row r="229" ht="15.75" customHeight="1" x14ac:dyDescent="0.45"/>
    <row r="230" ht="15.75" customHeight="1" x14ac:dyDescent="0.45"/>
    <row r="231" ht="15.75" customHeight="1" x14ac:dyDescent="0.45"/>
    <row r="232" ht="15.75" customHeight="1" x14ac:dyDescent="0.45"/>
    <row r="233" ht="15.75" customHeight="1" x14ac:dyDescent="0.45"/>
    <row r="234" ht="15.75" customHeight="1" x14ac:dyDescent="0.45"/>
    <row r="235" ht="15.75" customHeight="1" x14ac:dyDescent="0.45"/>
    <row r="236" ht="15.75" customHeight="1" x14ac:dyDescent="0.45"/>
    <row r="237" ht="15.75" customHeight="1" x14ac:dyDescent="0.45"/>
    <row r="238" ht="15.75" customHeight="1" x14ac:dyDescent="0.45"/>
    <row r="239" ht="15.75" customHeight="1" x14ac:dyDescent="0.45"/>
    <row r="240" ht="15.75" customHeight="1" x14ac:dyDescent="0.45"/>
    <row r="241" ht="15.75" customHeight="1" x14ac:dyDescent="0.45"/>
    <row r="242" ht="15.75" customHeight="1" x14ac:dyDescent="0.45"/>
    <row r="243" ht="15.75" customHeight="1" x14ac:dyDescent="0.45"/>
    <row r="244" ht="15.75" customHeight="1" x14ac:dyDescent="0.45"/>
    <row r="245" ht="15.75" customHeight="1" x14ac:dyDescent="0.45"/>
    <row r="246" ht="15.75" customHeight="1" x14ac:dyDescent="0.45"/>
    <row r="247" ht="15.75" customHeight="1" x14ac:dyDescent="0.45"/>
    <row r="248" ht="15.75" customHeight="1" x14ac:dyDescent="0.45"/>
    <row r="249" ht="15.75" customHeight="1" x14ac:dyDescent="0.45"/>
    <row r="250" ht="15.75" customHeight="1" x14ac:dyDescent="0.45"/>
    <row r="251" ht="15.75" customHeight="1" x14ac:dyDescent="0.45"/>
    <row r="252" ht="15.75" customHeight="1" x14ac:dyDescent="0.45"/>
    <row r="253" ht="15.75" customHeight="1" x14ac:dyDescent="0.45"/>
    <row r="254" ht="15.75" customHeight="1" x14ac:dyDescent="0.45"/>
    <row r="255" ht="15.75" customHeight="1" x14ac:dyDescent="0.45"/>
    <row r="256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  <row r="993" ht="15.75" customHeight="1" x14ac:dyDescent="0.45"/>
    <row r="994" ht="15.75" customHeight="1" x14ac:dyDescent="0.45"/>
    <row r="995" ht="15.75" customHeight="1" x14ac:dyDescent="0.45"/>
    <row r="996" ht="15.75" customHeight="1" x14ac:dyDescent="0.45"/>
  </sheetData>
  <sheetProtection algorithmName="SHA-512" hashValue="G2DWMnskAmKDr3ESZRZdh8gvjME8AvMbkGzNlvSpVNslzh5+o9zFUQl3piHtTKB5TspBcGBOtDCRD4LGNc8uag==" saltValue="TH+DceA+b+8nkp0xikA7Xw==" spinCount="100000" sheet="1" objects="1" scenarios="1"/>
  <mergeCells count="6">
    <mergeCell ref="B9:N9"/>
    <mergeCell ref="B10:B11"/>
    <mergeCell ref="C10:E10"/>
    <mergeCell ref="F10:H10"/>
    <mergeCell ref="I10:K10"/>
    <mergeCell ref="L10:N10"/>
  </mergeCells>
  <pageMargins left="0.7" right="0.7" top="0.75" bottom="0.75" header="0" footer="0"/>
  <pageSetup orientation="landscape" r:id="rId1"/>
  <ignoredErrors>
    <ignoredError sqref="J18 G18 D1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6:P995"/>
  <sheetViews>
    <sheetView workbookViewId="0">
      <selection activeCell="B10" sqref="B10:O17"/>
    </sheetView>
  </sheetViews>
  <sheetFormatPr baseColWidth="10" defaultColWidth="14.3984375" defaultRowHeight="15" customHeight="1" x14ac:dyDescent="0.45"/>
  <cols>
    <col min="2" max="2" width="28" customWidth="1"/>
    <col min="3" max="3" width="14.265625" hidden="1" customWidth="1"/>
    <col min="4" max="4" width="13" customWidth="1"/>
    <col min="5" max="5" width="10.1328125" bestFit="1" customWidth="1"/>
    <col min="6" max="6" width="11.59765625" bestFit="1" customWidth="1"/>
    <col min="7" max="7" width="13.265625" customWidth="1"/>
    <col min="8" max="8" width="10.1328125" bestFit="1" customWidth="1"/>
    <col min="9" max="9" width="11.59765625" bestFit="1" customWidth="1"/>
    <col min="10" max="10" width="13.59765625" customWidth="1"/>
    <col min="11" max="11" width="10.1328125" bestFit="1" customWidth="1"/>
    <col min="12" max="12" width="11.3984375" customWidth="1"/>
    <col min="13" max="13" width="14.265625" customWidth="1"/>
    <col min="14" max="14" width="10.1328125" bestFit="1" customWidth="1"/>
    <col min="15" max="15" width="11.59765625" bestFit="1" customWidth="1"/>
    <col min="16" max="32" width="10.73046875" customWidth="1"/>
  </cols>
  <sheetData>
    <row r="6" spans="1:16" ht="15" customHeight="1" x14ac:dyDescent="0.45">
      <c r="B6" s="5"/>
      <c r="C6" s="5"/>
      <c r="D6" s="5"/>
    </row>
    <row r="7" spans="1:16" ht="15" customHeight="1" x14ac:dyDescent="0.45">
      <c r="B7" s="5"/>
      <c r="C7" s="5"/>
      <c r="D7" s="5"/>
    </row>
    <row r="9" spans="1:16" ht="15" customHeight="1" x14ac:dyDescent="0.45">
      <c r="O9" s="5"/>
    </row>
    <row r="10" spans="1:16" ht="29.65" x14ac:dyDescent="0.45">
      <c r="A10" s="5"/>
      <c r="B10" s="31" t="s">
        <v>135</v>
      </c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5"/>
    </row>
    <row r="11" spans="1:16" ht="15" customHeight="1" x14ac:dyDescent="0.45">
      <c r="A11" s="5"/>
      <c r="B11" s="32" t="s">
        <v>128</v>
      </c>
      <c r="C11" s="33" t="s">
        <v>132</v>
      </c>
      <c r="D11" s="33"/>
      <c r="E11" s="33"/>
      <c r="F11" s="33"/>
      <c r="G11" s="33" t="s">
        <v>133</v>
      </c>
      <c r="H11" s="33"/>
      <c r="I11" s="33"/>
      <c r="J11" s="33" t="s">
        <v>134</v>
      </c>
      <c r="K11" s="33"/>
      <c r="L11" s="33"/>
      <c r="M11" s="33" t="s">
        <v>11</v>
      </c>
      <c r="N11" s="33"/>
      <c r="O11" s="33"/>
    </row>
    <row r="12" spans="1:16" ht="78" customHeight="1" x14ac:dyDescent="0.45">
      <c r="A12" s="5"/>
      <c r="B12" s="32"/>
      <c r="C12" s="41" t="s">
        <v>127</v>
      </c>
      <c r="D12" s="34" t="s">
        <v>127</v>
      </c>
      <c r="E12" s="34" t="s">
        <v>126</v>
      </c>
      <c r="F12" s="34" t="s">
        <v>105</v>
      </c>
      <c r="G12" s="34" t="s">
        <v>127</v>
      </c>
      <c r="H12" s="34" t="s">
        <v>126</v>
      </c>
      <c r="I12" s="34" t="s">
        <v>105</v>
      </c>
      <c r="J12" s="34" t="s">
        <v>127</v>
      </c>
      <c r="K12" s="34" t="s">
        <v>126</v>
      </c>
      <c r="L12" s="34" t="s">
        <v>105</v>
      </c>
      <c r="M12" s="34" t="s">
        <v>127</v>
      </c>
      <c r="N12" s="34" t="s">
        <v>126</v>
      </c>
      <c r="O12" s="34" t="s">
        <v>105</v>
      </c>
    </row>
    <row r="13" spans="1:16" ht="35.25" x14ac:dyDescent="0.45">
      <c r="B13" s="42" t="s">
        <v>108</v>
      </c>
      <c r="C13" s="43"/>
      <c r="D13" s="43">
        <v>2536</v>
      </c>
      <c r="E13" s="43">
        <v>124</v>
      </c>
      <c r="F13" s="43">
        <v>33489</v>
      </c>
      <c r="G13" s="43">
        <v>2669</v>
      </c>
      <c r="H13" s="43">
        <v>54</v>
      </c>
      <c r="I13" s="43">
        <v>39060</v>
      </c>
      <c r="J13" s="43">
        <v>2732</v>
      </c>
      <c r="K13" s="43">
        <v>22</v>
      </c>
      <c r="L13" s="43">
        <v>42226</v>
      </c>
      <c r="M13" s="43">
        <f>+C13+G13+J13</f>
        <v>5401</v>
      </c>
      <c r="N13" s="43">
        <f>K13+H13+E13</f>
        <v>200</v>
      </c>
      <c r="O13" s="43">
        <f>F13+I13+L13</f>
        <v>114775</v>
      </c>
      <c r="P13" s="5"/>
    </row>
    <row r="14" spans="1:16" ht="17.649999999999999" x14ac:dyDescent="0.45">
      <c r="A14" s="5"/>
      <c r="B14" s="42" t="s">
        <v>109</v>
      </c>
      <c r="C14" s="43"/>
      <c r="D14" s="43">
        <v>823</v>
      </c>
      <c r="E14" s="43">
        <v>0</v>
      </c>
      <c r="F14" s="43">
        <v>5525</v>
      </c>
      <c r="G14" s="43">
        <v>964</v>
      </c>
      <c r="H14" s="43">
        <v>1</v>
      </c>
      <c r="I14" s="43">
        <v>5704</v>
      </c>
      <c r="J14" s="43">
        <v>990</v>
      </c>
      <c r="K14" s="43">
        <v>0</v>
      </c>
      <c r="L14" s="43">
        <v>7204</v>
      </c>
      <c r="M14" s="43">
        <f>+C14+G14+J14</f>
        <v>1954</v>
      </c>
      <c r="N14" s="43">
        <f>K14+H14+E14</f>
        <v>1</v>
      </c>
      <c r="O14" s="43">
        <f>F14+I14+L14</f>
        <v>18433</v>
      </c>
      <c r="P14" s="5"/>
    </row>
    <row r="15" spans="1:16" ht="35.25" x14ac:dyDescent="0.45">
      <c r="A15" s="5"/>
      <c r="B15" s="42" t="s">
        <v>110</v>
      </c>
      <c r="C15" s="43"/>
      <c r="D15" s="43">
        <v>1242</v>
      </c>
      <c r="E15" s="43">
        <v>1</v>
      </c>
      <c r="F15" s="43">
        <v>7161</v>
      </c>
      <c r="G15" s="43">
        <v>1467</v>
      </c>
      <c r="H15" s="43">
        <v>2</v>
      </c>
      <c r="I15" s="43">
        <v>7921</v>
      </c>
      <c r="J15" s="43">
        <v>1522</v>
      </c>
      <c r="K15" s="43">
        <v>2</v>
      </c>
      <c r="L15" s="43">
        <v>8917</v>
      </c>
      <c r="M15" s="43">
        <f>+C15+G15+J15</f>
        <v>2989</v>
      </c>
      <c r="N15" s="43">
        <f>K15+H15+E15</f>
        <v>5</v>
      </c>
      <c r="O15" s="43">
        <f>F15+I15+L15</f>
        <v>23999</v>
      </c>
    </row>
    <row r="16" spans="1:16" ht="17.649999999999999" x14ac:dyDescent="0.45">
      <c r="B16" s="42" t="s">
        <v>39</v>
      </c>
      <c r="C16" s="43"/>
      <c r="D16" s="43">
        <v>327</v>
      </c>
      <c r="E16" s="43">
        <v>0</v>
      </c>
      <c r="F16" s="43">
        <v>1679</v>
      </c>
      <c r="G16" s="43">
        <v>236</v>
      </c>
      <c r="H16" s="43">
        <v>0</v>
      </c>
      <c r="I16" s="43">
        <v>1506</v>
      </c>
      <c r="J16" s="43">
        <v>474</v>
      </c>
      <c r="K16" s="43">
        <v>0</v>
      </c>
      <c r="L16" s="43">
        <v>2282</v>
      </c>
      <c r="M16" s="43">
        <f>+C16+G16+J16</f>
        <v>710</v>
      </c>
      <c r="N16" s="43">
        <f>K16+H16+E16</f>
        <v>0</v>
      </c>
      <c r="O16" s="43">
        <f>F16+I16+L16</f>
        <v>5467</v>
      </c>
    </row>
    <row r="17" spans="2:16" ht="17.649999999999999" x14ac:dyDescent="0.65">
      <c r="B17" s="39" t="s">
        <v>107</v>
      </c>
      <c r="C17" s="39"/>
      <c r="D17" s="44">
        <f>SUM(D13:D16)</f>
        <v>4928</v>
      </c>
      <c r="E17" s="45">
        <f>SUM(E13:E16)</f>
        <v>125</v>
      </c>
      <c r="F17" s="40">
        <f>SUM(F13:F16)</f>
        <v>47854</v>
      </c>
      <c r="G17" s="40">
        <f>SUM(G13:G16)</f>
        <v>5336</v>
      </c>
      <c r="H17" s="45">
        <f t="shared" ref="H17:L17" si="0">SUM(H13:H16)</f>
        <v>57</v>
      </c>
      <c r="I17" s="45">
        <f t="shared" si="0"/>
        <v>54191</v>
      </c>
      <c r="J17" s="45">
        <f>SUM(J13:J16)</f>
        <v>5718</v>
      </c>
      <c r="K17" s="45">
        <f t="shared" si="0"/>
        <v>24</v>
      </c>
      <c r="L17" s="40">
        <f t="shared" si="0"/>
        <v>60629</v>
      </c>
      <c r="M17" s="40">
        <f>SUM(M13:M16)</f>
        <v>11054</v>
      </c>
      <c r="N17" s="40">
        <f>SUM(N13:N16)</f>
        <v>206</v>
      </c>
      <c r="O17" s="46">
        <f>SUM(O13:O16)</f>
        <v>162674</v>
      </c>
      <c r="P17" s="5"/>
    </row>
    <row r="18" spans="2:16" ht="15" customHeight="1" x14ac:dyDescent="0.45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20" spans="2:16" ht="15.75" customHeight="1" x14ac:dyDescent="0.45"/>
    <row r="21" spans="2:16" ht="15.75" customHeight="1" x14ac:dyDescent="0.45"/>
    <row r="22" spans="2:16" ht="15.75" customHeight="1" x14ac:dyDescent="0.45">
      <c r="E22" s="5"/>
    </row>
    <row r="23" spans="2:16" ht="15.75" customHeight="1" x14ac:dyDescent="0.45"/>
    <row r="24" spans="2:16" ht="15.75" customHeight="1" x14ac:dyDescent="0.45"/>
    <row r="25" spans="2:16" ht="15.75" customHeight="1" x14ac:dyDescent="0.45"/>
    <row r="26" spans="2:16" ht="15.75" customHeight="1" x14ac:dyDescent="0.45"/>
    <row r="27" spans="2:16" ht="15.75" customHeight="1" x14ac:dyDescent="0.45"/>
    <row r="28" spans="2:16" ht="15.75" customHeight="1" x14ac:dyDescent="0.45"/>
    <row r="29" spans="2:16" ht="15.75" customHeight="1" x14ac:dyDescent="0.45"/>
    <row r="30" spans="2:16" ht="15.75" customHeight="1" x14ac:dyDescent="0.45"/>
    <row r="31" spans="2:16" ht="15.75" customHeight="1" x14ac:dyDescent="0.45">
      <c r="M31" s="5"/>
    </row>
    <row r="32" spans="2:16" ht="15.75" customHeight="1" x14ac:dyDescent="0.45"/>
    <row r="33" ht="15.75" customHeight="1" x14ac:dyDescent="0.45"/>
    <row r="34" ht="15.75" customHeight="1" x14ac:dyDescent="0.45"/>
    <row r="35" ht="15.75" customHeight="1" x14ac:dyDescent="0.45"/>
    <row r="36" ht="15.75" customHeight="1" x14ac:dyDescent="0.45"/>
    <row r="37" ht="15.75" customHeight="1" x14ac:dyDescent="0.45"/>
    <row r="38" ht="15.75" customHeight="1" x14ac:dyDescent="0.45"/>
    <row r="39" ht="15.75" customHeight="1" x14ac:dyDescent="0.45"/>
    <row r="40" ht="15.75" customHeight="1" x14ac:dyDescent="0.45"/>
    <row r="41" ht="15.75" customHeight="1" x14ac:dyDescent="0.45"/>
    <row r="42" ht="15.75" customHeight="1" x14ac:dyDescent="0.45"/>
    <row r="43" ht="15.75" customHeight="1" x14ac:dyDescent="0.45"/>
    <row r="44" ht="15.75" customHeight="1" x14ac:dyDescent="0.45"/>
    <row r="45" ht="15.75" customHeight="1" x14ac:dyDescent="0.45"/>
    <row r="46" ht="15.75" customHeight="1" x14ac:dyDescent="0.45"/>
    <row r="47" ht="15.75" customHeight="1" x14ac:dyDescent="0.45"/>
    <row r="48" ht="15.75" customHeight="1" x14ac:dyDescent="0.45"/>
    <row r="49" ht="15.75" customHeight="1" x14ac:dyDescent="0.45"/>
    <row r="50" ht="15.75" customHeight="1" x14ac:dyDescent="0.45"/>
    <row r="51" ht="15.75" customHeight="1" x14ac:dyDescent="0.45"/>
    <row r="52" ht="15.75" customHeight="1" x14ac:dyDescent="0.45"/>
    <row r="53" ht="15.75" customHeight="1" x14ac:dyDescent="0.45"/>
    <row r="54" ht="15.75" customHeight="1" x14ac:dyDescent="0.45"/>
    <row r="55" ht="15.75" customHeight="1" x14ac:dyDescent="0.45"/>
    <row r="56" ht="15.75" customHeight="1" x14ac:dyDescent="0.45"/>
    <row r="57" ht="15.75" customHeight="1" x14ac:dyDescent="0.45"/>
    <row r="58" ht="15.75" customHeight="1" x14ac:dyDescent="0.45"/>
    <row r="59" ht="15.75" customHeight="1" x14ac:dyDescent="0.45"/>
    <row r="60" ht="15.75" customHeight="1" x14ac:dyDescent="0.45"/>
    <row r="61" ht="15.75" customHeight="1" x14ac:dyDescent="0.45"/>
    <row r="62" ht="15.75" customHeight="1" x14ac:dyDescent="0.45"/>
    <row r="63" ht="15.75" customHeight="1" x14ac:dyDescent="0.45"/>
    <row r="64" ht="15.75" customHeight="1" x14ac:dyDescent="0.45"/>
    <row r="65" ht="15.75" customHeight="1" x14ac:dyDescent="0.45"/>
    <row r="66" ht="15.75" customHeight="1" x14ac:dyDescent="0.45"/>
    <row r="67" ht="15.75" customHeight="1" x14ac:dyDescent="0.45"/>
    <row r="68" ht="15.75" customHeight="1" x14ac:dyDescent="0.45"/>
    <row r="69" ht="15.75" customHeight="1" x14ac:dyDescent="0.45"/>
    <row r="70" ht="15.75" customHeight="1" x14ac:dyDescent="0.45"/>
    <row r="71" ht="15.75" customHeight="1" x14ac:dyDescent="0.45"/>
    <row r="72" ht="15.75" customHeight="1" x14ac:dyDescent="0.45"/>
    <row r="73" ht="15.75" customHeight="1" x14ac:dyDescent="0.45"/>
    <row r="74" ht="15.75" customHeight="1" x14ac:dyDescent="0.45"/>
    <row r="75" ht="15.75" customHeight="1" x14ac:dyDescent="0.45"/>
    <row r="76" ht="15.75" customHeight="1" x14ac:dyDescent="0.45"/>
    <row r="77" ht="15.75" customHeight="1" x14ac:dyDescent="0.45"/>
    <row r="78" ht="15.75" customHeight="1" x14ac:dyDescent="0.45"/>
    <row r="79" ht="15.75" customHeight="1" x14ac:dyDescent="0.45"/>
    <row r="80" ht="15.75" customHeight="1" x14ac:dyDescent="0.45"/>
    <row r="81" ht="15.75" customHeight="1" x14ac:dyDescent="0.45"/>
    <row r="82" ht="15.75" customHeight="1" x14ac:dyDescent="0.45"/>
    <row r="83" ht="15.75" customHeight="1" x14ac:dyDescent="0.45"/>
    <row r="84" ht="15.75" customHeight="1" x14ac:dyDescent="0.45"/>
    <row r="85" ht="15.75" customHeight="1" x14ac:dyDescent="0.45"/>
    <row r="86" ht="15.75" customHeight="1" x14ac:dyDescent="0.45"/>
    <row r="87" ht="15.75" customHeight="1" x14ac:dyDescent="0.45"/>
    <row r="88" ht="15.75" customHeight="1" x14ac:dyDescent="0.45"/>
    <row r="89" ht="15.75" customHeight="1" x14ac:dyDescent="0.45"/>
    <row r="90" ht="15.75" customHeight="1" x14ac:dyDescent="0.45"/>
    <row r="91" ht="15.75" customHeight="1" x14ac:dyDescent="0.45"/>
    <row r="92" ht="15.75" customHeight="1" x14ac:dyDescent="0.45"/>
    <row r="93" ht="15.75" customHeight="1" x14ac:dyDescent="0.45"/>
    <row r="94" ht="15.75" customHeight="1" x14ac:dyDescent="0.45"/>
    <row r="95" ht="15.75" customHeight="1" x14ac:dyDescent="0.45"/>
    <row r="96" ht="15.75" customHeight="1" x14ac:dyDescent="0.45"/>
    <row r="97" ht="15.75" customHeight="1" x14ac:dyDescent="0.45"/>
    <row r="98" ht="15.75" customHeight="1" x14ac:dyDescent="0.45"/>
    <row r="99" ht="15.75" customHeight="1" x14ac:dyDescent="0.45"/>
    <row r="100" ht="15.75" customHeight="1" x14ac:dyDescent="0.45"/>
    <row r="101" ht="15.75" customHeight="1" x14ac:dyDescent="0.45"/>
    <row r="102" ht="15.75" customHeight="1" x14ac:dyDescent="0.45"/>
    <row r="103" ht="15.75" customHeight="1" x14ac:dyDescent="0.45"/>
    <row r="104" ht="15.75" customHeight="1" x14ac:dyDescent="0.45"/>
    <row r="105" ht="15.75" customHeight="1" x14ac:dyDescent="0.45"/>
    <row r="106" ht="15.75" customHeight="1" x14ac:dyDescent="0.45"/>
    <row r="107" ht="15.75" customHeight="1" x14ac:dyDescent="0.45"/>
    <row r="108" ht="15.75" customHeight="1" x14ac:dyDescent="0.45"/>
    <row r="109" ht="15.75" customHeight="1" x14ac:dyDescent="0.45"/>
    <row r="110" ht="15.75" customHeight="1" x14ac:dyDescent="0.45"/>
    <row r="111" ht="15.75" customHeight="1" x14ac:dyDescent="0.45"/>
    <row r="112" ht="15.75" customHeight="1" x14ac:dyDescent="0.45"/>
    <row r="113" ht="15.75" customHeight="1" x14ac:dyDescent="0.45"/>
    <row r="114" ht="15.75" customHeight="1" x14ac:dyDescent="0.45"/>
    <row r="115" ht="15.75" customHeight="1" x14ac:dyDescent="0.45"/>
    <row r="116" ht="15.75" customHeight="1" x14ac:dyDescent="0.45"/>
    <row r="117" ht="15.75" customHeight="1" x14ac:dyDescent="0.45"/>
    <row r="118" ht="15.75" customHeight="1" x14ac:dyDescent="0.45"/>
    <row r="119" ht="15.75" customHeight="1" x14ac:dyDescent="0.45"/>
    <row r="120" ht="15.75" customHeight="1" x14ac:dyDescent="0.45"/>
    <row r="121" ht="15.75" customHeight="1" x14ac:dyDescent="0.45"/>
    <row r="122" ht="15.75" customHeight="1" x14ac:dyDescent="0.45"/>
    <row r="123" ht="15.75" customHeight="1" x14ac:dyDescent="0.45"/>
    <row r="124" ht="15.75" customHeight="1" x14ac:dyDescent="0.45"/>
    <row r="125" ht="15.75" customHeight="1" x14ac:dyDescent="0.45"/>
    <row r="126" ht="15.75" customHeight="1" x14ac:dyDescent="0.45"/>
    <row r="127" ht="15.75" customHeight="1" x14ac:dyDescent="0.45"/>
    <row r="128" ht="15.75" customHeight="1" x14ac:dyDescent="0.45"/>
    <row r="129" ht="15.75" customHeight="1" x14ac:dyDescent="0.45"/>
    <row r="130" ht="15.75" customHeight="1" x14ac:dyDescent="0.45"/>
    <row r="131" ht="15.75" customHeight="1" x14ac:dyDescent="0.45"/>
    <row r="132" ht="15.75" customHeight="1" x14ac:dyDescent="0.45"/>
    <row r="133" ht="15.75" customHeight="1" x14ac:dyDescent="0.45"/>
    <row r="134" ht="15.75" customHeight="1" x14ac:dyDescent="0.45"/>
    <row r="135" ht="15.75" customHeight="1" x14ac:dyDescent="0.45"/>
    <row r="136" ht="15.75" customHeight="1" x14ac:dyDescent="0.45"/>
    <row r="137" ht="15.75" customHeight="1" x14ac:dyDescent="0.45"/>
    <row r="138" ht="15.75" customHeight="1" x14ac:dyDescent="0.45"/>
    <row r="139" ht="15.75" customHeight="1" x14ac:dyDescent="0.45"/>
    <row r="140" ht="15.75" customHeight="1" x14ac:dyDescent="0.45"/>
    <row r="141" ht="15.75" customHeight="1" x14ac:dyDescent="0.45"/>
    <row r="142" ht="15.75" customHeight="1" x14ac:dyDescent="0.45"/>
    <row r="143" ht="15.75" customHeight="1" x14ac:dyDescent="0.45"/>
    <row r="144" ht="15.75" customHeight="1" x14ac:dyDescent="0.45"/>
    <row r="145" ht="15.75" customHeight="1" x14ac:dyDescent="0.45"/>
    <row r="146" ht="15.75" customHeight="1" x14ac:dyDescent="0.45"/>
    <row r="147" ht="15.75" customHeight="1" x14ac:dyDescent="0.45"/>
    <row r="148" ht="15.75" customHeight="1" x14ac:dyDescent="0.45"/>
    <row r="149" ht="15.75" customHeight="1" x14ac:dyDescent="0.45"/>
    <row r="150" ht="15.75" customHeight="1" x14ac:dyDescent="0.45"/>
    <row r="151" ht="15.75" customHeight="1" x14ac:dyDescent="0.45"/>
    <row r="152" ht="15.75" customHeight="1" x14ac:dyDescent="0.45"/>
    <row r="153" ht="15.75" customHeight="1" x14ac:dyDescent="0.45"/>
    <row r="154" ht="15.75" customHeight="1" x14ac:dyDescent="0.45"/>
    <row r="155" ht="15.75" customHeight="1" x14ac:dyDescent="0.45"/>
    <row r="156" ht="15.75" customHeight="1" x14ac:dyDescent="0.45"/>
    <row r="157" ht="15.75" customHeight="1" x14ac:dyDescent="0.45"/>
    <row r="158" ht="15.75" customHeight="1" x14ac:dyDescent="0.45"/>
    <row r="159" ht="15.75" customHeight="1" x14ac:dyDescent="0.45"/>
    <row r="160" ht="15.75" customHeight="1" x14ac:dyDescent="0.45"/>
    <row r="161" ht="15.75" customHeight="1" x14ac:dyDescent="0.45"/>
    <row r="162" ht="15.75" customHeight="1" x14ac:dyDescent="0.45"/>
    <row r="163" ht="15.75" customHeight="1" x14ac:dyDescent="0.45"/>
    <row r="164" ht="15.75" customHeight="1" x14ac:dyDescent="0.45"/>
    <row r="165" ht="15.75" customHeight="1" x14ac:dyDescent="0.45"/>
    <row r="166" ht="15.75" customHeight="1" x14ac:dyDescent="0.45"/>
    <row r="167" ht="15.75" customHeight="1" x14ac:dyDescent="0.45"/>
    <row r="168" ht="15.75" customHeight="1" x14ac:dyDescent="0.45"/>
    <row r="169" ht="15.75" customHeight="1" x14ac:dyDescent="0.45"/>
    <row r="170" ht="15.75" customHeight="1" x14ac:dyDescent="0.45"/>
    <row r="171" ht="15.75" customHeight="1" x14ac:dyDescent="0.45"/>
    <row r="172" ht="15.75" customHeight="1" x14ac:dyDescent="0.45"/>
    <row r="173" ht="15.75" customHeight="1" x14ac:dyDescent="0.45"/>
    <row r="174" ht="15.75" customHeight="1" x14ac:dyDescent="0.45"/>
    <row r="175" ht="15.75" customHeight="1" x14ac:dyDescent="0.45"/>
    <row r="176" ht="15.75" customHeight="1" x14ac:dyDescent="0.45"/>
    <row r="177" ht="15.75" customHeight="1" x14ac:dyDescent="0.45"/>
    <row r="178" ht="15.75" customHeight="1" x14ac:dyDescent="0.45"/>
    <row r="179" ht="15.75" customHeight="1" x14ac:dyDescent="0.45"/>
    <row r="180" ht="15.75" customHeight="1" x14ac:dyDescent="0.45"/>
    <row r="181" ht="15.75" customHeight="1" x14ac:dyDescent="0.45"/>
    <row r="182" ht="15.75" customHeight="1" x14ac:dyDescent="0.45"/>
    <row r="183" ht="15.75" customHeight="1" x14ac:dyDescent="0.45"/>
    <row r="184" ht="15.75" customHeight="1" x14ac:dyDescent="0.45"/>
    <row r="185" ht="15.75" customHeight="1" x14ac:dyDescent="0.45"/>
    <row r="186" ht="15.75" customHeight="1" x14ac:dyDescent="0.45"/>
    <row r="187" ht="15.75" customHeight="1" x14ac:dyDescent="0.45"/>
    <row r="188" ht="15.75" customHeight="1" x14ac:dyDescent="0.45"/>
    <row r="189" ht="15.75" customHeight="1" x14ac:dyDescent="0.45"/>
    <row r="190" ht="15.75" customHeight="1" x14ac:dyDescent="0.45"/>
    <row r="191" ht="15.75" customHeight="1" x14ac:dyDescent="0.45"/>
    <row r="192" ht="15.75" customHeight="1" x14ac:dyDescent="0.45"/>
    <row r="193" ht="15.75" customHeight="1" x14ac:dyDescent="0.45"/>
    <row r="194" ht="15.75" customHeight="1" x14ac:dyDescent="0.45"/>
    <row r="195" ht="15.75" customHeight="1" x14ac:dyDescent="0.45"/>
    <row r="196" ht="15.75" customHeight="1" x14ac:dyDescent="0.45"/>
    <row r="197" ht="15.75" customHeight="1" x14ac:dyDescent="0.45"/>
    <row r="198" ht="15.75" customHeight="1" x14ac:dyDescent="0.45"/>
    <row r="199" ht="15.75" customHeight="1" x14ac:dyDescent="0.45"/>
    <row r="200" ht="15.75" customHeight="1" x14ac:dyDescent="0.45"/>
    <row r="201" ht="15.75" customHeight="1" x14ac:dyDescent="0.45"/>
    <row r="202" ht="15.75" customHeight="1" x14ac:dyDescent="0.45"/>
    <row r="203" ht="15.75" customHeight="1" x14ac:dyDescent="0.45"/>
    <row r="204" ht="15.75" customHeight="1" x14ac:dyDescent="0.45"/>
    <row r="205" ht="15.75" customHeight="1" x14ac:dyDescent="0.45"/>
    <row r="206" ht="15.75" customHeight="1" x14ac:dyDescent="0.45"/>
    <row r="207" ht="15.75" customHeight="1" x14ac:dyDescent="0.45"/>
    <row r="208" ht="15.75" customHeight="1" x14ac:dyDescent="0.45"/>
    <row r="209" ht="15.75" customHeight="1" x14ac:dyDescent="0.45"/>
    <row r="210" ht="15.75" customHeight="1" x14ac:dyDescent="0.45"/>
    <row r="211" ht="15.75" customHeight="1" x14ac:dyDescent="0.45"/>
    <row r="212" ht="15.75" customHeight="1" x14ac:dyDescent="0.45"/>
    <row r="213" ht="15.75" customHeight="1" x14ac:dyDescent="0.45"/>
    <row r="214" ht="15.75" customHeight="1" x14ac:dyDescent="0.45"/>
    <row r="215" ht="15.75" customHeight="1" x14ac:dyDescent="0.45"/>
    <row r="216" ht="15.75" customHeight="1" x14ac:dyDescent="0.45"/>
    <row r="217" ht="15.75" customHeight="1" x14ac:dyDescent="0.45"/>
    <row r="218" ht="15.75" customHeight="1" x14ac:dyDescent="0.45"/>
    <row r="219" ht="15.75" customHeight="1" x14ac:dyDescent="0.45"/>
    <row r="220" ht="15.75" customHeight="1" x14ac:dyDescent="0.45"/>
    <row r="221" ht="15.75" customHeight="1" x14ac:dyDescent="0.45"/>
    <row r="222" ht="15.75" customHeight="1" x14ac:dyDescent="0.45"/>
    <row r="223" ht="15.75" customHeight="1" x14ac:dyDescent="0.45"/>
    <row r="224" ht="15.75" customHeight="1" x14ac:dyDescent="0.45"/>
    <row r="225" ht="15.75" customHeight="1" x14ac:dyDescent="0.45"/>
    <row r="226" ht="15.75" customHeight="1" x14ac:dyDescent="0.45"/>
    <row r="227" ht="15.75" customHeight="1" x14ac:dyDescent="0.45"/>
    <row r="228" ht="15.75" customHeight="1" x14ac:dyDescent="0.45"/>
    <row r="229" ht="15.75" customHeight="1" x14ac:dyDescent="0.45"/>
    <row r="230" ht="15.75" customHeight="1" x14ac:dyDescent="0.45"/>
    <row r="231" ht="15.75" customHeight="1" x14ac:dyDescent="0.45"/>
    <row r="232" ht="15.75" customHeight="1" x14ac:dyDescent="0.45"/>
    <row r="233" ht="15.75" customHeight="1" x14ac:dyDescent="0.45"/>
    <row r="234" ht="15.75" customHeight="1" x14ac:dyDescent="0.45"/>
    <row r="235" ht="15.75" customHeight="1" x14ac:dyDescent="0.45"/>
    <row r="236" ht="15.75" customHeight="1" x14ac:dyDescent="0.45"/>
    <row r="237" ht="15.75" customHeight="1" x14ac:dyDescent="0.45"/>
    <row r="238" ht="15.75" customHeight="1" x14ac:dyDescent="0.45"/>
    <row r="239" ht="15.75" customHeight="1" x14ac:dyDescent="0.45"/>
    <row r="240" ht="15.75" customHeight="1" x14ac:dyDescent="0.45"/>
    <row r="241" ht="15.75" customHeight="1" x14ac:dyDescent="0.45"/>
    <row r="242" ht="15.75" customHeight="1" x14ac:dyDescent="0.45"/>
    <row r="243" ht="15.75" customHeight="1" x14ac:dyDescent="0.45"/>
    <row r="244" ht="15.75" customHeight="1" x14ac:dyDescent="0.45"/>
    <row r="245" ht="15.75" customHeight="1" x14ac:dyDescent="0.45"/>
    <row r="246" ht="15.75" customHeight="1" x14ac:dyDescent="0.45"/>
    <row r="247" ht="15.75" customHeight="1" x14ac:dyDescent="0.45"/>
    <row r="248" ht="15.75" customHeight="1" x14ac:dyDescent="0.45"/>
    <row r="249" ht="15.75" customHeight="1" x14ac:dyDescent="0.45"/>
    <row r="250" ht="15.75" customHeight="1" x14ac:dyDescent="0.45"/>
    <row r="251" ht="15.75" customHeight="1" x14ac:dyDescent="0.45"/>
    <row r="252" ht="15.75" customHeight="1" x14ac:dyDescent="0.45"/>
    <row r="253" ht="15.75" customHeight="1" x14ac:dyDescent="0.45"/>
    <row r="254" ht="15.75" customHeight="1" x14ac:dyDescent="0.45"/>
    <row r="255" ht="15.75" customHeight="1" x14ac:dyDescent="0.45"/>
    <row r="256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  <row r="993" ht="15.75" customHeight="1" x14ac:dyDescent="0.45"/>
    <row r="994" ht="15.75" customHeight="1" x14ac:dyDescent="0.45"/>
    <row r="995" ht="15.75" customHeight="1" x14ac:dyDescent="0.45"/>
  </sheetData>
  <mergeCells count="6">
    <mergeCell ref="B10:O10"/>
    <mergeCell ref="B11:B12"/>
    <mergeCell ref="C11:F11"/>
    <mergeCell ref="G11:I11"/>
    <mergeCell ref="J11:L11"/>
    <mergeCell ref="M11:O1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O995"/>
  <sheetViews>
    <sheetView topLeftCell="J3" workbookViewId="0">
      <selection activeCell="B8" sqref="B8:N30"/>
    </sheetView>
  </sheetViews>
  <sheetFormatPr baseColWidth="10" defaultColWidth="14.3984375" defaultRowHeight="15" customHeight="1" x14ac:dyDescent="0.45"/>
  <cols>
    <col min="2" max="2" width="38.265625" customWidth="1"/>
    <col min="3" max="3" width="13.73046875" customWidth="1"/>
    <col min="4" max="4" width="10.265625" bestFit="1" customWidth="1"/>
    <col min="5" max="5" width="11.86328125" bestFit="1" customWidth="1"/>
    <col min="6" max="6" width="13.59765625" customWidth="1"/>
    <col min="7" max="7" width="10.1328125" bestFit="1" customWidth="1"/>
    <col min="8" max="8" width="11.59765625" bestFit="1" customWidth="1"/>
    <col min="9" max="9" width="14.1328125" customWidth="1"/>
    <col min="10" max="10" width="10.1328125" bestFit="1" customWidth="1"/>
    <col min="11" max="11" width="11.73046875" bestFit="1" customWidth="1"/>
    <col min="12" max="12" width="13" customWidth="1"/>
    <col min="13" max="13" width="10.1328125" bestFit="1" customWidth="1"/>
    <col min="14" max="14" width="11.73046875" bestFit="1" customWidth="1"/>
    <col min="15" max="31" width="10.73046875" customWidth="1"/>
  </cols>
  <sheetData>
    <row r="6" spans="1:15" ht="15" customHeight="1" x14ac:dyDescent="0.45">
      <c r="B6" s="5"/>
      <c r="C6" s="5"/>
    </row>
    <row r="7" spans="1:15" ht="15" customHeight="1" x14ac:dyDescent="0.4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ht="29.65" x14ac:dyDescent="1.1000000000000001">
      <c r="A8" s="5"/>
      <c r="B8" s="47" t="s">
        <v>136</v>
      </c>
      <c r="C8" s="47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5"/>
    </row>
    <row r="9" spans="1:15" ht="15" customHeight="1" x14ac:dyDescent="0.45">
      <c r="B9" s="32" t="s">
        <v>128</v>
      </c>
      <c r="C9" s="48" t="s">
        <v>132</v>
      </c>
      <c r="D9" s="48"/>
      <c r="E9" s="48"/>
      <c r="F9" s="48" t="s">
        <v>133</v>
      </c>
      <c r="G9" s="48"/>
      <c r="H9" s="48"/>
      <c r="I9" s="48" t="s">
        <v>134</v>
      </c>
      <c r="J9" s="48"/>
      <c r="K9" s="48"/>
      <c r="L9" s="48" t="s">
        <v>11</v>
      </c>
      <c r="M9" s="48"/>
      <c r="N9" s="48"/>
      <c r="O9" s="5"/>
    </row>
    <row r="10" spans="1:15" ht="71.25" customHeight="1" x14ac:dyDescent="0.45">
      <c r="B10" s="32"/>
      <c r="C10" s="34" t="s">
        <v>127</v>
      </c>
      <c r="D10" s="34" t="s">
        <v>126</v>
      </c>
      <c r="E10" s="34" t="s">
        <v>105</v>
      </c>
      <c r="F10" s="34" t="s">
        <v>127</v>
      </c>
      <c r="G10" s="34" t="s">
        <v>126</v>
      </c>
      <c r="H10" s="34" t="s">
        <v>105</v>
      </c>
      <c r="I10" s="34" t="s">
        <v>127</v>
      </c>
      <c r="J10" s="34" t="s">
        <v>126</v>
      </c>
      <c r="K10" s="34" t="s">
        <v>105</v>
      </c>
      <c r="L10" s="34" t="s">
        <v>127</v>
      </c>
      <c r="M10" s="34" t="s">
        <v>126</v>
      </c>
      <c r="N10" s="34" t="s">
        <v>105</v>
      </c>
    </row>
    <row r="11" spans="1:15" ht="17.649999999999999" x14ac:dyDescent="0.45">
      <c r="B11" s="49" t="s">
        <v>12</v>
      </c>
      <c r="C11" s="36">
        <v>455</v>
      </c>
      <c r="D11" s="36">
        <v>32</v>
      </c>
      <c r="E11" s="36">
        <v>946</v>
      </c>
      <c r="F11" s="36">
        <v>450</v>
      </c>
      <c r="G11" s="36">
        <v>20</v>
      </c>
      <c r="H11" s="36">
        <v>887</v>
      </c>
      <c r="I11" s="36">
        <v>531</v>
      </c>
      <c r="J11" s="36">
        <v>16</v>
      </c>
      <c r="K11" s="36">
        <v>1042</v>
      </c>
      <c r="L11" s="36">
        <f>+C11+F11+I11</f>
        <v>1436</v>
      </c>
      <c r="M11" s="36">
        <f>D11+G11+J11</f>
        <v>68</v>
      </c>
      <c r="N11" s="36">
        <f>E11+H11+K11</f>
        <v>2875</v>
      </c>
    </row>
    <row r="12" spans="1:15" ht="17.649999999999999" x14ac:dyDescent="0.45">
      <c r="B12" s="49" t="s">
        <v>13</v>
      </c>
      <c r="C12" s="36">
        <v>26</v>
      </c>
      <c r="D12" s="36">
        <v>0</v>
      </c>
      <c r="E12" s="36">
        <v>64</v>
      </c>
      <c r="F12" s="36">
        <v>12</v>
      </c>
      <c r="G12" s="36">
        <v>0</v>
      </c>
      <c r="H12" s="36">
        <v>36</v>
      </c>
      <c r="I12" s="36">
        <v>24</v>
      </c>
      <c r="J12" s="36">
        <v>0</v>
      </c>
      <c r="K12" s="36">
        <v>42</v>
      </c>
      <c r="L12" s="36">
        <f t="shared" ref="L12:L29" si="0">+C12+F12+I12</f>
        <v>62</v>
      </c>
      <c r="M12" s="36">
        <f t="shared" ref="M12:M29" si="1">D12+G12+J12</f>
        <v>0</v>
      </c>
      <c r="N12" s="36">
        <f t="shared" ref="N12:N29" si="2">E12+H12+K12</f>
        <v>142</v>
      </c>
    </row>
    <row r="13" spans="1:15" ht="17.649999999999999" x14ac:dyDescent="0.45">
      <c r="B13" s="49" t="s">
        <v>14</v>
      </c>
      <c r="C13" s="36">
        <v>21</v>
      </c>
      <c r="D13" s="36">
        <v>3</v>
      </c>
      <c r="E13" s="36">
        <v>33</v>
      </c>
      <c r="F13" s="36">
        <v>22</v>
      </c>
      <c r="G13" s="36">
        <v>0</v>
      </c>
      <c r="H13" s="36">
        <v>34</v>
      </c>
      <c r="I13" s="36">
        <v>24</v>
      </c>
      <c r="J13" s="36">
        <v>0</v>
      </c>
      <c r="K13" s="36">
        <v>35</v>
      </c>
      <c r="L13" s="36">
        <f t="shared" si="0"/>
        <v>67</v>
      </c>
      <c r="M13" s="36">
        <f t="shared" si="1"/>
        <v>3</v>
      </c>
      <c r="N13" s="36">
        <f t="shared" si="2"/>
        <v>102</v>
      </c>
    </row>
    <row r="14" spans="1:15" ht="17.649999999999999" x14ac:dyDescent="0.45">
      <c r="B14" s="49" t="s">
        <v>15</v>
      </c>
      <c r="C14" s="36">
        <v>380</v>
      </c>
      <c r="D14" s="36">
        <v>18</v>
      </c>
      <c r="E14" s="36">
        <v>1725</v>
      </c>
      <c r="F14" s="36">
        <v>483</v>
      </c>
      <c r="G14" s="36">
        <v>9</v>
      </c>
      <c r="H14" s="36">
        <v>1982</v>
      </c>
      <c r="I14" s="36">
        <v>505</v>
      </c>
      <c r="J14" s="36">
        <v>10</v>
      </c>
      <c r="K14" s="36">
        <v>2118</v>
      </c>
      <c r="L14" s="36">
        <f t="shared" si="0"/>
        <v>1368</v>
      </c>
      <c r="M14" s="36">
        <f t="shared" si="1"/>
        <v>37</v>
      </c>
      <c r="N14" s="36">
        <f t="shared" si="2"/>
        <v>5825</v>
      </c>
    </row>
    <row r="15" spans="1:15" ht="17.649999999999999" x14ac:dyDescent="0.45">
      <c r="B15" s="49" t="s">
        <v>16</v>
      </c>
      <c r="C15" s="36">
        <v>3128</v>
      </c>
      <c r="D15" s="36">
        <v>318</v>
      </c>
      <c r="E15" s="36">
        <v>6568</v>
      </c>
      <c r="F15" s="36">
        <v>2644</v>
      </c>
      <c r="G15" s="36">
        <v>215</v>
      </c>
      <c r="H15" s="36">
        <v>5570</v>
      </c>
      <c r="I15" s="36">
        <v>2476</v>
      </c>
      <c r="J15" s="36">
        <v>765</v>
      </c>
      <c r="K15" s="36">
        <v>5270</v>
      </c>
      <c r="L15" s="36">
        <f t="shared" si="0"/>
        <v>8248</v>
      </c>
      <c r="M15" s="36">
        <f t="shared" si="1"/>
        <v>1298</v>
      </c>
      <c r="N15" s="36">
        <f t="shared" si="2"/>
        <v>17408</v>
      </c>
    </row>
    <row r="16" spans="1:15" ht="17.649999999999999" x14ac:dyDescent="0.45">
      <c r="B16" s="49" t="s">
        <v>17</v>
      </c>
      <c r="C16" s="36">
        <v>168</v>
      </c>
      <c r="D16" s="36">
        <v>4</v>
      </c>
      <c r="E16" s="36">
        <v>610</v>
      </c>
      <c r="F16" s="36">
        <v>205</v>
      </c>
      <c r="G16" s="36">
        <v>20</v>
      </c>
      <c r="H16" s="36">
        <v>669</v>
      </c>
      <c r="I16" s="36">
        <v>210</v>
      </c>
      <c r="J16" s="36">
        <v>8</v>
      </c>
      <c r="K16" s="36">
        <v>582</v>
      </c>
      <c r="L16" s="36">
        <f t="shared" si="0"/>
        <v>583</v>
      </c>
      <c r="M16" s="36">
        <f t="shared" si="1"/>
        <v>32</v>
      </c>
      <c r="N16" s="36">
        <f t="shared" si="2"/>
        <v>1861</v>
      </c>
    </row>
    <row r="17" spans="2:14" ht="17.649999999999999" x14ac:dyDescent="0.45">
      <c r="B17" s="49" t="s">
        <v>18</v>
      </c>
      <c r="C17" s="36">
        <v>7</v>
      </c>
      <c r="D17" s="36">
        <v>2</v>
      </c>
      <c r="E17" s="36">
        <v>12</v>
      </c>
      <c r="F17" s="36">
        <v>29</v>
      </c>
      <c r="G17" s="36">
        <v>3</v>
      </c>
      <c r="H17" s="36">
        <v>80</v>
      </c>
      <c r="I17" s="36">
        <v>37</v>
      </c>
      <c r="J17" s="36">
        <v>3</v>
      </c>
      <c r="K17" s="36">
        <v>98</v>
      </c>
      <c r="L17" s="36">
        <f t="shared" si="0"/>
        <v>73</v>
      </c>
      <c r="M17" s="36">
        <f t="shared" si="1"/>
        <v>8</v>
      </c>
      <c r="N17" s="36">
        <f t="shared" si="2"/>
        <v>190</v>
      </c>
    </row>
    <row r="18" spans="2:14" ht="17.649999999999999" x14ac:dyDescent="0.45">
      <c r="B18" s="49" t="s">
        <v>19</v>
      </c>
      <c r="C18" s="36">
        <v>88</v>
      </c>
      <c r="D18" s="36">
        <v>0</v>
      </c>
      <c r="E18" s="36">
        <v>116</v>
      </c>
      <c r="F18" s="36">
        <v>82</v>
      </c>
      <c r="G18" s="36">
        <v>0</v>
      </c>
      <c r="H18" s="36">
        <v>115</v>
      </c>
      <c r="I18" s="36">
        <v>104</v>
      </c>
      <c r="J18" s="36">
        <v>0</v>
      </c>
      <c r="K18" s="36">
        <v>149</v>
      </c>
      <c r="L18" s="36">
        <f t="shared" si="0"/>
        <v>274</v>
      </c>
      <c r="M18" s="36">
        <f t="shared" si="1"/>
        <v>0</v>
      </c>
      <c r="N18" s="36">
        <f t="shared" si="2"/>
        <v>380</v>
      </c>
    </row>
    <row r="19" spans="2:14" ht="17.649999999999999" x14ac:dyDescent="0.45">
      <c r="B19" s="49" t="s">
        <v>20</v>
      </c>
      <c r="C19" s="36">
        <v>49</v>
      </c>
      <c r="D19" s="36">
        <v>5</v>
      </c>
      <c r="E19" s="36">
        <v>73</v>
      </c>
      <c r="F19" s="36">
        <v>53</v>
      </c>
      <c r="G19" s="36">
        <v>14</v>
      </c>
      <c r="H19" s="36">
        <v>86</v>
      </c>
      <c r="I19" s="36">
        <v>61</v>
      </c>
      <c r="J19" s="36">
        <v>14</v>
      </c>
      <c r="K19" s="36">
        <v>93</v>
      </c>
      <c r="L19" s="36">
        <f t="shared" si="0"/>
        <v>163</v>
      </c>
      <c r="M19" s="36">
        <f t="shared" si="1"/>
        <v>33</v>
      </c>
      <c r="N19" s="36">
        <f t="shared" si="2"/>
        <v>252</v>
      </c>
    </row>
    <row r="20" spans="2:14" ht="17.649999999999999" x14ac:dyDescent="0.45">
      <c r="B20" s="49" t="s">
        <v>21</v>
      </c>
      <c r="C20" s="36">
        <v>2986</v>
      </c>
      <c r="D20" s="36">
        <v>1168</v>
      </c>
      <c r="E20" s="36">
        <v>79761</v>
      </c>
      <c r="F20" s="36">
        <v>2718</v>
      </c>
      <c r="G20" s="36">
        <v>235</v>
      </c>
      <c r="H20" s="36">
        <v>78325</v>
      </c>
      <c r="I20" s="36">
        <v>2672</v>
      </c>
      <c r="J20" s="36">
        <v>820</v>
      </c>
      <c r="K20" s="36">
        <v>102921</v>
      </c>
      <c r="L20" s="36">
        <f t="shared" si="0"/>
        <v>8376</v>
      </c>
      <c r="M20" s="36">
        <f t="shared" si="1"/>
        <v>2223</v>
      </c>
      <c r="N20" s="36">
        <f t="shared" si="2"/>
        <v>261007</v>
      </c>
    </row>
    <row r="21" spans="2:14" ht="15.75" customHeight="1" x14ac:dyDescent="0.45">
      <c r="B21" s="49" t="s">
        <v>22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f t="shared" si="0"/>
        <v>0</v>
      </c>
      <c r="M21" s="36">
        <f t="shared" si="1"/>
        <v>0</v>
      </c>
      <c r="N21" s="36">
        <f t="shared" si="2"/>
        <v>0</v>
      </c>
    </row>
    <row r="22" spans="2:14" ht="15.75" customHeight="1" x14ac:dyDescent="0.45">
      <c r="B22" s="49" t="s">
        <v>23</v>
      </c>
      <c r="C22" s="36">
        <v>545</v>
      </c>
      <c r="D22" s="36">
        <v>9</v>
      </c>
      <c r="E22" s="36">
        <v>12398</v>
      </c>
      <c r="F22" s="36">
        <v>508</v>
      </c>
      <c r="G22" s="36">
        <v>6</v>
      </c>
      <c r="H22" s="36">
        <v>12859</v>
      </c>
      <c r="I22" s="36">
        <v>596</v>
      </c>
      <c r="J22" s="36">
        <v>20</v>
      </c>
      <c r="K22" s="36">
        <v>13439</v>
      </c>
      <c r="L22" s="36">
        <f t="shared" si="0"/>
        <v>1649</v>
      </c>
      <c r="M22" s="36">
        <f t="shared" si="1"/>
        <v>35</v>
      </c>
      <c r="N22" s="36">
        <f t="shared" si="2"/>
        <v>38696</v>
      </c>
    </row>
    <row r="23" spans="2:14" ht="15.75" customHeight="1" x14ac:dyDescent="0.45">
      <c r="B23" s="49" t="s">
        <v>24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1</v>
      </c>
      <c r="J23" s="36">
        <v>1</v>
      </c>
      <c r="K23" s="36">
        <v>1</v>
      </c>
      <c r="L23" s="36">
        <f t="shared" si="0"/>
        <v>1</v>
      </c>
      <c r="M23" s="36">
        <f t="shared" si="1"/>
        <v>1</v>
      </c>
      <c r="N23" s="36">
        <f t="shared" si="2"/>
        <v>1</v>
      </c>
    </row>
    <row r="24" spans="2:14" ht="15.75" customHeight="1" x14ac:dyDescent="0.45">
      <c r="B24" s="49" t="s">
        <v>25</v>
      </c>
      <c r="C24" s="36">
        <v>1251</v>
      </c>
      <c r="D24" s="36">
        <v>570</v>
      </c>
      <c r="E24" s="36">
        <v>5387</v>
      </c>
      <c r="F24" s="36">
        <v>1228</v>
      </c>
      <c r="G24" s="36">
        <v>11</v>
      </c>
      <c r="H24" s="36">
        <v>5803</v>
      </c>
      <c r="I24" s="36">
        <v>1434</v>
      </c>
      <c r="J24" s="36">
        <v>318</v>
      </c>
      <c r="K24" s="36">
        <v>6475</v>
      </c>
      <c r="L24" s="36">
        <f t="shared" si="0"/>
        <v>3913</v>
      </c>
      <c r="M24" s="36">
        <f t="shared" si="1"/>
        <v>899</v>
      </c>
      <c r="N24" s="36">
        <f t="shared" si="2"/>
        <v>17665</v>
      </c>
    </row>
    <row r="25" spans="2:14" ht="15.75" customHeight="1" x14ac:dyDescent="0.45">
      <c r="B25" s="49" t="s">
        <v>26</v>
      </c>
      <c r="C25" s="36">
        <v>461</v>
      </c>
      <c r="D25" s="36">
        <v>20</v>
      </c>
      <c r="E25" s="36">
        <v>3761</v>
      </c>
      <c r="F25" s="36">
        <v>443</v>
      </c>
      <c r="G25" s="36">
        <v>22</v>
      </c>
      <c r="H25" s="36">
        <v>2093</v>
      </c>
      <c r="I25" s="36">
        <v>552</v>
      </c>
      <c r="J25" s="36">
        <v>3</v>
      </c>
      <c r="K25" s="36">
        <v>2615</v>
      </c>
      <c r="L25" s="36">
        <f t="shared" si="0"/>
        <v>1456</v>
      </c>
      <c r="M25" s="36">
        <f t="shared" si="1"/>
        <v>45</v>
      </c>
      <c r="N25" s="36">
        <f t="shared" si="2"/>
        <v>8469</v>
      </c>
    </row>
    <row r="26" spans="2:14" ht="15.75" customHeight="1" x14ac:dyDescent="0.45">
      <c r="B26" s="49" t="s">
        <v>46</v>
      </c>
      <c r="C26" s="36">
        <v>3883</v>
      </c>
      <c r="D26" s="36">
        <v>1960</v>
      </c>
      <c r="E26" s="36">
        <v>168661</v>
      </c>
      <c r="F26" s="36">
        <v>3823</v>
      </c>
      <c r="G26" s="36">
        <v>140</v>
      </c>
      <c r="H26" s="36">
        <v>170451</v>
      </c>
      <c r="I26" s="36">
        <v>3999</v>
      </c>
      <c r="J26" s="36">
        <v>699</v>
      </c>
      <c r="K26" s="36">
        <v>180758</v>
      </c>
      <c r="L26" s="36">
        <f t="shared" si="0"/>
        <v>11705</v>
      </c>
      <c r="M26" s="36">
        <f t="shared" si="1"/>
        <v>2799</v>
      </c>
      <c r="N26" s="36">
        <f t="shared" si="2"/>
        <v>519870</v>
      </c>
    </row>
    <row r="27" spans="2:14" ht="15.75" customHeight="1" x14ac:dyDescent="0.45">
      <c r="B27" s="49" t="s">
        <v>47</v>
      </c>
      <c r="C27" s="36">
        <v>7874</v>
      </c>
      <c r="D27" s="36">
        <v>6548</v>
      </c>
      <c r="E27" s="36">
        <v>13843</v>
      </c>
      <c r="F27" s="36">
        <v>6312</v>
      </c>
      <c r="G27" s="36">
        <v>2421</v>
      </c>
      <c r="H27" s="36">
        <v>12248</v>
      </c>
      <c r="I27" s="36">
        <v>6947</v>
      </c>
      <c r="J27" s="36">
        <v>3947</v>
      </c>
      <c r="K27" s="36">
        <v>13179</v>
      </c>
      <c r="L27" s="36">
        <f t="shared" si="0"/>
        <v>21133</v>
      </c>
      <c r="M27" s="36">
        <f t="shared" si="1"/>
        <v>12916</v>
      </c>
      <c r="N27" s="36">
        <f t="shared" si="2"/>
        <v>39270</v>
      </c>
    </row>
    <row r="28" spans="2:14" ht="35.25" x14ac:dyDescent="0.45">
      <c r="B28" s="50" t="s">
        <v>49</v>
      </c>
      <c r="C28" s="36">
        <v>20</v>
      </c>
      <c r="D28" s="36">
        <v>7</v>
      </c>
      <c r="E28" s="36">
        <v>31</v>
      </c>
      <c r="F28" s="36">
        <v>38</v>
      </c>
      <c r="G28" s="36">
        <v>6</v>
      </c>
      <c r="H28" s="36">
        <v>50</v>
      </c>
      <c r="I28" s="36">
        <v>48</v>
      </c>
      <c r="J28" s="36">
        <v>5</v>
      </c>
      <c r="K28" s="36">
        <v>57</v>
      </c>
      <c r="L28" s="36">
        <f t="shared" si="0"/>
        <v>106</v>
      </c>
      <c r="M28" s="36">
        <f t="shared" si="1"/>
        <v>18</v>
      </c>
      <c r="N28" s="36">
        <f t="shared" si="2"/>
        <v>138</v>
      </c>
    </row>
    <row r="29" spans="2:14" ht="15.75" customHeight="1" x14ac:dyDescent="0.45">
      <c r="B29" s="49" t="s">
        <v>27</v>
      </c>
      <c r="C29" s="36">
        <v>121</v>
      </c>
      <c r="D29" s="36">
        <v>60</v>
      </c>
      <c r="E29" s="36">
        <v>122</v>
      </c>
      <c r="F29" s="36">
        <v>147</v>
      </c>
      <c r="G29" s="36">
        <v>42</v>
      </c>
      <c r="H29" s="36">
        <v>152</v>
      </c>
      <c r="I29" s="36">
        <v>217</v>
      </c>
      <c r="J29" s="36">
        <v>46</v>
      </c>
      <c r="K29" s="36">
        <v>233</v>
      </c>
      <c r="L29" s="36">
        <f t="shared" si="0"/>
        <v>485</v>
      </c>
      <c r="M29" s="36">
        <f t="shared" si="1"/>
        <v>148</v>
      </c>
      <c r="N29" s="36">
        <f t="shared" si="2"/>
        <v>507</v>
      </c>
    </row>
    <row r="30" spans="2:14" ht="15.75" customHeight="1" x14ac:dyDescent="0.65">
      <c r="B30" s="39" t="s">
        <v>107</v>
      </c>
      <c r="C30" s="44">
        <f>SUM(C11:C29)</f>
        <v>21463</v>
      </c>
      <c r="D30" s="40">
        <f>SUM(D11:D29)</f>
        <v>10724</v>
      </c>
      <c r="E30" s="40">
        <f t="shared" ref="E30:K30" si="3">SUM(E11:E29)</f>
        <v>294111</v>
      </c>
      <c r="F30" s="40">
        <f>SUM(F11:F29)</f>
        <v>19197</v>
      </c>
      <c r="G30" s="40">
        <f>SUM(G11:G29)</f>
        <v>3164</v>
      </c>
      <c r="H30" s="40">
        <f t="shared" si="3"/>
        <v>291440</v>
      </c>
      <c r="I30" s="40">
        <f>SUM(I11:I29)</f>
        <v>20438</v>
      </c>
      <c r="J30" s="40">
        <f t="shared" si="3"/>
        <v>6675</v>
      </c>
      <c r="K30" s="40">
        <f t="shared" si="3"/>
        <v>329107</v>
      </c>
      <c r="L30" s="40">
        <f>SUM(L11:L29)</f>
        <v>61098</v>
      </c>
      <c r="M30" s="40">
        <f>SUM(M11:M29)</f>
        <v>20563</v>
      </c>
      <c r="N30" s="40">
        <f>SUM(N11:N29)</f>
        <v>914658</v>
      </c>
    </row>
    <row r="31" spans="2:14" ht="15.75" customHeight="1" x14ac:dyDescent="0.45">
      <c r="D31" s="5"/>
      <c r="E31" s="5"/>
      <c r="F31" s="5"/>
      <c r="G31" s="5"/>
      <c r="H31" s="5"/>
      <c r="I31" s="5"/>
      <c r="J31" s="5"/>
    </row>
    <row r="32" spans="2:14" ht="15.75" customHeight="1" x14ac:dyDescent="0.45"/>
    <row r="33" spans="9:9" ht="15.75" customHeight="1" x14ac:dyDescent="0.45"/>
    <row r="34" spans="9:9" ht="15.75" customHeight="1" x14ac:dyDescent="0.45">
      <c r="I34" s="5"/>
    </row>
    <row r="35" spans="9:9" ht="15.75" customHeight="1" x14ac:dyDescent="0.45"/>
    <row r="36" spans="9:9" ht="15.75" customHeight="1" x14ac:dyDescent="0.45"/>
    <row r="37" spans="9:9" ht="15.75" customHeight="1" x14ac:dyDescent="0.45"/>
    <row r="38" spans="9:9" ht="15.75" customHeight="1" x14ac:dyDescent="0.45"/>
    <row r="39" spans="9:9" ht="15.75" customHeight="1" x14ac:dyDescent="0.45"/>
    <row r="40" spans="9:9" ht="15.75" customHeight="1" x14ac:dyDescent="0.45"/>
    <row r="41" spans="9:9" ht="15.75" customHeight="1" x14ac:dyDescent="0.45"/>
    <row r="42" spans="9:9" ht="15.75" customHeight="1" x14ac:dyDescent="0.45"/>
    <row r="43" spans="9:9" ht="15.75" customHeight="1" x14ac:dyDescent="0.45"/>
    <row r="44" spans="9:9" ht="15.75" customHeight="1" x14ac:dyDescent="0.45"/>
    <row r="45" spans="9:9" ht="15.75" customHeight="1" x14ac:dyDescent="0.45"/>
    <row r="46" spans="9:9" ht="15.75" customHeight="1" x14ac:dyDescent="0.45"/>
    <row r="47" spans="9:9" ht="15.75" customHeight="1" x14ac:dyDescent="0.45"/>
    <row r="48" spans="9:9" ht="15.75" customHeight="1" x14ac:dyDescent="0.45"/>
    <row r="49" ht="15.75" customHeight="1" x14ac:dyDescent="0.45"/>
    <row r="50" ht="15.75" customHeight="1" x14ac:dyDescent="0.45"/>
    <row r="51" ht="15.75" customHeight="1" x14ac:dyDescent="0.45"/>
    <row r="52" ht="15.75" customHeight="1" x14ac:dyDescent="0.45"/>
    <row r="53" ht="15.75" customHeight="1" x14ac:dyDescent="0.45"/>
    <row r="54" ht="15.75" customHeight="1" x14ac:dyDescent="0.45"/>
    <row r="55" ht="15.75" customHeight="1" x14ac:dyDescent="0.45"/>
    <row r="56" ht="15.75" customHeight="1" x14ac:dyDescent="0.45"/>
    <row r="57" ht="15.75" customHeight="1" x14ac:dyDescent="0.45"/>
    <row r="58" ht="15.75" customHeight="1" x14ac:dyDescent="0.45"/>
    <row r="59" ht="15.75" customHeight="1" x14ac:dyDescent="0.45"/>
    <row r="60" ht="15.75" customHeight="1" x14ac:dyDescent="0.45"/>
    <row r="61" ht="15.75" customHeight="1" x14ac:dyDescent="0.45"/>
    <row r="62" ht="15.75" customHeight="1" x14ac:dyDescent="0.45"/>
    <row r="63" ht="15.75" customHeight="1" x14ac:dyDescent="0.45"/>
    <row r="64" ht="15.75" customHeight="1" x14ac:dyDescent="0.45"/>
    <row r="65" ht="15.75" customHeight="1" x14ac:dyDescent="0.45"/>
    <row r="66" ht="15.75" customHeight="1" x14ac:dyDescent="0.45"/>
    <row r="67" ht="15.75" customHeight="1" x14ac:dyDescent="0.45"/>
    <row r="68" ht="15.75" customHeight="1" x14ac:dyDescent="0.45"/>
    <row r="69" ht="15.75" customHeight="1" x14ac:dyDescent="0.45"/>
    <row r="70" ht="15.75" customHeight="1" x14ac:dyDescent="0.45"/>
    <row r="71" ht="15.75" customHeight="1" x14ac:dyDescent="0.45"/>
    <row r="72" ht="15.75" customHeight="1" x14ac:dyDescent="0.45"/>
    <row r="73" ht="15.75" customHeight="1" x14ac:dyDescent="0.45"/>
    <row r="74" ht="15.75" customHeight="1" x14ac:dyDescent="0.45"/>
    <row r="75" ht="15.75" customHeight="1" x14ac:dyDescent="0.45"/>
    <row r="76" ht="15.75" customHeight="1" x14ac:dyDescent="0.45"/>
    <row r="77" ht="15.75" customHeight="1" x14ac:dyDescent="0.45"/>
    <row r="78" ht="15.75" customHeight="1" x14ac:dyDescent="0.45"/>
    <row r="79" ht="15.75" customHeight="1" x14ac:dyDescent="0.45"/>
    <row r="80" ht="15.75" customHeight="1" x14ac:dyDescent="0.45"/>
    <row r="81" ht="15.75" customHeight="1" x14ac:dyDescent="0.45"/>
    <row r="82" ht="15.75" customHeight="1" x14ac:dyDescent="0.45"/>
    <row r="83" ht="15.75" customHeight="1" x14ac:dyDescent="0.45"/>
    <row r="84" ht="15.75" customHeight="1" x14ac:dyDescent="0.45"/>
    <row r="85" ht="15.75" customHeight="1" x14ac:dyDescent="0.45"/>
    <row r="86" ht="15.75" customHeight="1" x14ac:dyDescent="0.45"/>
    <row r="87" ht="15.75" customHeight="1" x14ac:dyDescent="0.45"/>
    <row r="88" ht="15.75" customHeight="1" x14ac:dyDescent="0.45"/>
    <row r="89" ht="15.75" customHeight="1" x14ac:dyDescent="0.45"/>
    <row r="90" ht="15.75" customHeight="1" x14ac:dyDescent="0.45"/>
    <row r="91" ht="15.75" customHeight="1" x14ac:dyDescent="0.45"/>
    <row r="92" ht="15.75" customHeight="1" x14ac:dyDescent="0.45"/>
    <row r="93" ht="15.75" customHeight="1" x14ac:dyDescent="0.45"/>
    <row r="94" ht="15.75" customHeight="1" x14ac:dyDescent="0.45"/>
    <row r="95" ht="15.75" customHeight="1" x14ac:dyDescent="0.45"/>
    <row r="96" ht="15.75" customHeight="1" x14ac:dyDescent="0.45"/>
    <row r="97" ht="15.75" customHeight="1" x14ac:dyDescent="0.45"/>
    <row r="98" ht="15.75" customHeight="1" x14ac:dyDescent="0.45"/>
    <row r="99" ht="15.75" customHeight="1" x14ac:dyDescent="0.45"/>
    <row r="100" ht="15.75" customHeight="1" x14ac:dyDescent="0.45"/>
    <row r="101" ht="15.75" customHeight="1" x14ac:dyDescent="0.45"/>
    <row r="102" ht="15.75" customHeight="1" x14ac:dyDescent="0.45"/>
    <row r="103" ht="15.75" customHeight="1" x14ac:dyDescent="0.45"/>
    <row r="104" ht="15.75" customHeight="1" x14ac:dyDescent="0.45"/>
    <row r="105" ht="15.75" customHeight="1" x14ac:dyDescent="0.45"/>
    <row r="106" ht="15.75" customHeight="1" x14ac:dyDescent="0.45"/>
    <row r="107" ht="15.75" customHeight="1" x14ac:dyDescent="0.45"/>
    <row r="108" ht="15.75" customHeight="1" x14ac:dyDescent="0.45"/>
    <row r="109" ht="15.75" customHeight="1" x14ac:dyDescent="0.45"/>
    <row r="110" ht="15.75" customHeight="1" x14ac:dyDescent="0.45"/>
    <row r="111" ht="15.75" customHeight="1" x14ac:dyDescent="0.45"/>
    <row r="112" ht="15.75" customHeight="1" x14ac:dyDescent="0.45"/>
    <row r="113" ht="15.75" customHeight="1" x14ac:dyDescent="0.45"/>
    <row r="114" ht="15.75" customHeight="1" x14ac:dyDescent="0.45"/>
    <row r="115" ht="15.75" customHeight="1" x14ac:dyDescent="0.45"/>
    <row r="116" ht="15.75" customHeight="1" x14ac:dyDescent="0.45"/>
    <row r="117" ht="15.75" customHeight="1" x14ac:dyDescent="0.45"/>
    <row r="118" ht="15.75" customHeight="1" x14ac:dyDescent="0.45"/>
    <row r="119" ht="15.75" customHeight="1" x14ac:dyDescent="0.45"/>
    <row r="120" ht="15.75" customHeight="1" x14ac:dyDescent="0.45"/>
    <row r="121" ht="15.75" customHeight="1" x14ac:dyDescent="0.45"/>
    <row r="122" ht="15.75" customHeight="1" x14ac:dyDescent="0.45"/>
    <row r="123" ht="15.75" customHeight="1" x14ac:dyDescent="0.45"/>
    <row r="124" ht="15.75" customHeight="1" x14ac:dyDescent="0.45"/>
    <row r="125" ht="15.75" customHeight="1" x14ac:dyDescent="0.45"/>
    <row r="126" ht="15.75" customHeight="1" x14ac:dyDescent="0.45"/>
    <row r="127" ht="15.75" customHeight="1" x14ac:dyDescent="0.45"/>
    <row r="128" ht="15.75" customHeight="1" x14ac:dyDescent="0.45"/>
    <row r="129" ht="15.75" customHeight="1" x14ac:dyDescent="0.45"/>
    <row r="130" ht="15.75" customHeight="1" x14ac:dyDescent="0.45"/>
    <row r="131" ht="15.75" customHeight="1" x14ac:dyDescent="0.45"/>
    <row r="132" ht="15.75" customHeight="1" x14ac:dyDescent="0.45"/>
    <row r="133" ht="15.75" customHeight="1" x14ac:dyDescent="0.45"/>
    <row r="134" ht="15.75" customHeight="1" x14ac:dyDescent="0.45"/>
    <row r="135" ht="15.75" customHeight="1" x14ac:dyDescent="0.45"/>
    <row r="136" ht="15.75" customHeight="1" x14ac:dyDescent="0.45"/>
    <row r="137" ht="15.75" customHeight="1" x14ac:dyDescent="0.45"/>
    <row r="138" ht="15.75" customHeight="1" x14ac:dyDescent="0.45"/>
    <row r="139" ht="15.75" customHeight="1" x14ac:dyDescent="0.45"/>
    <row r="140" ht="15.75" customHeight="1" x14ac:dyDescent="0.45"/>
    <row r="141" ht="15.75" customHeight="1" x14ac:dyDescent="0.45"/>
    <row r="142" ht="15.75" customHeight="1" x14ac:dyDescent="0.45"/>
    <row r="143" ht="15.75" customHeight="1" x14ac:dyDescent="0.45"/>
    <row r="144" ht="15.75" customHeight="1" x14ac:dyDescent="0.45"/>
    <row r="145" ht="15.75" customHeight="1" x14ac:dyDescent="0.45"/>
    <row r="146" ht="15.75" customHeight="1" x14ac:dyDescent="0.45"/>
    <row r="147" ht="15.75" customHeight="1" x14ac:dyDescent="0.45"/>
    <row r="148" ht="15.75" customHeight="1" x14ac:dyDescent="0.45"/>
    <row r="149" ht="15.75" customHeight="1" x14ac:dyDescent="0.45"/>
    <row r="150" ht="15.75" customHeight="1" x14ac:dyDescent="0.45"/>
    <row r="151" ht="15.75" customHeight="1" x14ac:dyDescent="0.45"/>
    <row r="152" ht="15.75" customHeight="1" x14ac:dyDescent="0.45"/>
    <row r="153" ht="15.75" customHeight="1" x14ac:dyDescent="0.45"/>
    <row r="154" ht="15.75" customHeight="1" x14ac:dyDescent="0.45"/>
    <row r="155" ht="15.75" customHeight="1" x14ac:dyDescent="0.45"/>
    <row r="156" ht="15.75" customHeight="1" x14ac:dyDescent="0.45"/>
    <row r="157" ht="15.75" customHeight="1" x14ac:dyDescent="0.45"/>
    <row r="158" ht="15.75" customHeight="1" x14ac:dyDescent="0.45"/>
    <row r="159" ht="15.75" customHeight="1" x14ac:dyDescent="0.45"/>
    <row r="160" ht="15.75" customHeight="1" x14ac:dyDescent="0.45"/>
    <row r="161" ht="15.75" customHeight="1" x14ac:dyDescent="0.45"/>
    <row r="162" ht="15.75" customHeight="1" x14ac:dyDescent="0.45"/>
    <row r="163" ht="15.75" customHeight="1" x14ac:dyDescent="0.45"/>
    <row r="164" ht="15.75" customHeight="1" x14ac:dyDescent="0.45"/>
    <row r="165" ht="15.75" customHeight="1" x14ac:dyDescent="0.45"/>
    <row r="166" ht="15.75" customHeight="1" x14ac:dyDescent="0.45"/>
    <row r="167" ht="15.75" customHeight="1" x14ac:dyDescent="0.45"/>
    <row r="168" ht="15.75" customHeight="1" x14ac:dyDescent="0.45"/>
    <row r="169" ht="15.75" customHeight="1" x14ac:dyDescent="0.45"/>
    <row r="170" ht="15.75" customHeight="1" x14ac:dyDescent="0.45"/>
    <row r="171" ht="15.75" customHeight="1" x14ac:dyDescent="0.45"/>
    <row r="172" ht="15.75" customHeight="1" x14ac:dyDescent="0.45"/>
    <row r="173" ht="15.75" customHeight="1" x14ac:dyDescent="0.45"/>
    <row r="174" ht="15.75" customHeight="1" x14ac:dyDescent="0.45"/>
    <row r="175" ht="15.75" customHeight="1" x14ac:dyDescent="0.45"/>
    <row r="176" ht="15.75" customHeight="1" x14ac:dyDescent="0.45"/>
    <row r="177" ht="15.75" customHeight="1" x14ac:dyDescent="0.45"/>
    <row r="178" ht="15.75" customHeight="1" x14ac:dyDescent="0.45"/>
    <row r="179" ht="15.75" customHeight="1" x14ac:dyDescent="0.45"/>
    <row r="180" ht="15.75" customHeight="1" x14ac:dyDescent="0.45"/>
    <row r="181" ht="15.75" customHeight="1" x14ac:dyDescent="0.45"/>
    <row r="182" ht="15.75" customHeight="1" x14ac:dyDescent="0.45"/>
    <row r="183" ht="15.75" customHeight="1" x14ac:dyDescent="0.45"/>
    <row r="184" ht="15.75" customHeight="1" x14ac:dyDescent="0.45"/>
    <row r="185" ht="15.75" customHeight="1" x14ac:dyDescent="0.45"/>
    <row r="186" ht="15.75" customHeight="1" x14ac:dyDescent="0.45"/>
    <row r="187" ht="15.75" customHeight="1" x14ac:dyDescent="0.45"/>
    <row r="188" ht="15.75" customHeight="1" x14ac:dyDescent="0.45"/>
    <row r="189" ht="15.75" customHeight="1" x14ac:dyDescent="0.45"/>
    <row r="190" ht="15.75" customHeight="1" x14ac:dyDescent="0.45"/>
    <row r="191" ht="15.75" customHeight="1" x14ac:dyDescent="0.45"/>
    <row r="192" ht="15.75" customHeight="1" x14ac:dyDescent="0.45"/>
    <row r="193" ht="15.75" customHeight="1" x14ac:dyDescent="0.45"/>
    <row r="194" ht="15.75" customHeight="1" x14ac:dyDescent="0.45"/>
    <row r="195" ht="15.75" customHeight="1" x14ac:dyDescent="0.45"/>
    <row r="196" ht="15.75" customHeight="1" x14ac:dyDescent="0.45"/>
    <row r="197" ht="15.75" customHeight="1" x14ac:dyDescent="0.45"/>
    <row r="198" ht="15.75" customHeight="1" x14ac:dyDescent="0.45"/>
    <row r="199" ht="15.75" customHeight="1" x14ac:dyDescent="0.45"/>
    <row r="200" ht="15.75" customHeight="1" x14ac:dyDescent="0.45"/>
    <row r="201" ht="15.75" customHeight="1" x14ac:dyDescent="0.45"/>
    <row r="202" ht="15.75" customHeight="1" x14ac:dyDescent="0.45"/>
    <row r="203" ht="15.75" customHeight="1" x14ac:dyDescent="0.45"/>
    <row r="204" ht="15.75" customHeight="1" x14ac:dyDescent="0.45"/>
    <row r="205" ht="15.75" customHeight="1" x14ac:dyDescent="0.45"/>
    <row r="206" ht="15.75" customHeight="1" x14ac:dyDescent="0.45"/>
    <row r="207" ht="15.75" customHeight="1" x14ac:dyDescent="0.45"/>
    <row r="208" ht="15.75" customHeight="1" x14ac:dyDescent="0.45"/>
    <row r="209" ht="15.75" customHeight="1" x14ac:dyDescent="0.45"/>
    <row r="210" ht="15.75" customHeight="1" x14ac:dyDescent="0.45"/>
    <row r="211" ht="15.75" customHeight="1" x14ac:dyDescent="0.45"/>
    <row r="212" ht="15.75" customHeight="1" x14ac:dyDescent="0.45"/>
    <row r="213" ht="15.75" customHeight="1" x14ac:dyDescent="0.45"/>
    <row r="214" ht="15.75" customHeight="1" x14ac:dyDescent="0.45"/>
    <row r="215" ht="15.75" customHeight="1" x14ac:dyDescent="0.45"/>
    <row r="216" ht="15.75" customHeight="1" x14ac:dyDescent="0.45"/>
    <row r="217" ht="15.75" customHeight="1" x14ac:dyDescent="0.45"/>
    <row r="218" ht="15.75" customHeight="1" x14ac:dyDescent="0.45"/>
    <row r="219" ht="15.75" customHeight="1" x14ac:dyDescent="0.45"/>
    <row r="220" ht="15.75" customHeight="1" x14ac:dyDescent="0.45"/>
    <row r="221" ht="15.75" customHeight="1" x14ac:dyDescent="0.45"/>
    <row r="222" ht="15.75" customHeight="1" x14ac:dyDescent="0.45"/>
    <row r="223" ht="15.75" customHeight="1" x14ac:dyDescent="0.45"/>
    <row r="224" ht="15.75" customHeight="1" x14ac:dyDescent="0.45"/>
    <row r="225" ht="15.75" customHeight="1" x14ac:dyDescent="0.45"/>
    <row r="226" ht="15.75" customHeight="1" x14ac:dyDescent="0.45"/>
    <row r="227" ht="15.75" customHeight="1" x14ac:dyDescent="0.45"/>
    <row r="228" ht="15.75" customHeight="1" x14ac:dyDescent="0.45"/>
    <row r="229" ht="15.75" customHeight="1" x14ac:dyDescent="0.45"/>
    <row r="230" ht="15.75" customHeight="1" x14ac:dyDescent="0.45"/>
    <row r="231" ht="15.75" customHeight="1" x14ac:dyDescent="0.45"/>
    <row r="232" ht="15.75" customHeight="1" x14ac:dyDescent="0.45"/>
    <row r="233" ht="15.75" customHeight="1" x14ac:dyDescent="0.45"/>
    <row r="234" ht="15.75" customHeight="1" x14ac:dyDescent="0.45"/>
    <row r="235" ht="15.75" customHeight="1" x14ac:dyDescent="0.45"/>
    <row r="236" ht="15.75" customHeight="1" x14ac:dyDescent="0.45"/>
    <row r="237" ht="15.75" customHeight="1" x14ac:dyDescent="0.45"/>
    <row r="238" ht="15.75" customHeight="1" x14ac:dyDescent="0.45"/>
    <row r="239" ht="15.75" customHeight="1" x14ac:dyDescent="0.45"/>
    <row r="240" ht="15.75" customHeight="1" x14ac:dyDescent="0.45"/>
    <row r="241" ht="15.75" customHeight="1" x14ac:dyDescent="0.45"/>
    <row r="242" ht="15.75" customHeight="1" x14ac:dyDescent="0.45"/>
    <row r="243" ht="15.75" customHeight="1" x14ac:dyDescent="0.45"/>
    <row r="244" ht="15.75" customHeight="1" x14ac:dyDescent="0.45"/>
    <row r="245" ht="15.75" customHeight="1" x14ac:dyDescent="0.45"/>
    <row r="246" ht="15.75" customHeight="1" x14ac:dyDescent="0.45"/>
    <row r="247" ht="15.75" customHeight="1" x14ac:dyDescent="0.45"/>
    <row r="248" ht="15.75" customHeight="1" x14ac:dyDescent="0.45"/>
    <row r="249" ht="15.75" customHeight="1" x14ac:dyDescent="0.45"/>
    <row r="250" ht="15.75" customHeight="1" x14ac:dyDescent="0.45"/>
    <row r="251" ht="15.75" customHeight="1" x14ac:dyDescent="0.45"/>
    <row r="252" ht="15.75" customHeight="1" x14ac:dyDescent="0.45"/>
    <row r="253" ht="15.75" customHeight="1" x14ac:dyDescent="0.45"/>
    <row r="254" ht="15.75" customHeight="1" x14ac:dyDescent="0.45"/>
    <row r="255" ht="15.75" customHeight="1" x14ac:dyDescent="0.45"/>
    <row r="256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  <row r="993" ht="15.75" customHeight="1" x14ac:dyDescent="0.45"/>
    <row r="994" ht="15.75" customHeight="1" x14ac:dyDescent="0.45"/>
    <row r="995" ht="15.75" customHeight="1" x14ac:dyDescent="0.45"/>
  </sheetData>
  <sheetProtection algorithmName="SHA-512" hashValue="CCeN7GqQh02BbxBXAfxAwOGFRgtQmVruIfAxlrMwfPEOsOeQROBOpMgq0IctKkaybg7rnHsPpUAZVmnZloN+YQ==" saltValue="/kHUJ9e56xTJCfigp897Ew==" spinCount="100000" sheet="1" objects="1" scenarios="1"/>
  <mergeCells count="6">
    <mergeCell ref="B8:N8"/>
    <mergeCell ref="B9:B10"/>
    <mergeCell ref="C9:E9"/>
    <mergeCell ref="I9:K9"/>
    <mergeCell ref="F9:H9"/>
    <mergeCell ref="L9:N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O995"/>
  <sheetViews>
    <sheetView topLeftCell="H1" workbookViewId="0">
      <selection activeCell="B9" sqref="B9:N15"/>
    </sheetView>
  </sheetViews>
  <sheetFormatPr baseColWidth="10" defaultColWidth="14.3984375" defaultRowHeight="15" customHeight="1" x14ac:dyDescent="0.45"/>
  <cols>
    <col min="2" max="2" width="29" customWidth="1"/>
    <col min="3" max="3" width="13.73046875" customWidth="1"/>
    <col min="4" max="4" width="10.1328125" bestFit="1" customWidth="1"/>
    <col min="5" max="5" width="11.3984375" customWidth="1"/>
    <col min="6" max="6" width="13.265625" customWidth="1"/>
    <col min="7" max="7" width="10.1328125" bestFit="1" customWidth="1"/>
    <col min="8" max="8" width="11.59765625" customWidth="1"/>
    <col min="9" max="9" width="13.3984375" customWidth="1"/>
    <col min="10" max="10" width="10.1328125" bestFit="1" customWidth="1"/>
    <col min="11" max="11" width="11.73046875" customWidth="1"/>
    <col min="12" max="12" width="13.59765625" customWidth="1"/>
    <col min="13" max="13" width="10.59765625" bestFit="1" customWidth="1"/>
    <col min="14" max="14" width="12" customWidth="1"/>
    <col min="15" max="31" width="10.73046875" customWidth="1"/>
  </cols>
  <sheetData>
    <row r="6" spans="2:15" ht="15" customHeight="1" x14ac:dyDescent="0.45">
      <c r="B6" s="5"/>
      <c r="C6" s="5"/>
    </row>
    <row r="7" spans="2:15" ht="15" customHeight="1" x14ac:dyDescent="0.4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2:15" ht="15" customHeight="1" x14ac:dyDescent="0.4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2:15" ht="29.65" x14ac:dyDescent="1.1000000000000001">
      <c r="B9" s="47" t="s">
        <v>137</v>
      </c>
      <c r="C9" s="47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5"/>
    </row>
    <row r="10" spans="2:15" ht="19.5" customHeight="1" x14ac:dyDescent="0.45">
      <c r="B10" s="32" t="s">
        <v>128</v>
      </c>
      <c r="C10" s="48" t="s">
        <v>132</v>
      </c>
      <c r="D10" s="48"/>
      <c r="E10" s="48"/>
      <c r="F10" s="48" t="s">
        <v>133</v>
      </c>
      <c r="G10" s="48"/>
      <c r="H10" s="48"/>
      <c r="I10" s="48" t="s">
        <v>134</v>
      </c>
      <c r="J10" s="48"/>
      <c r="K10" s="48"/>
      <c r="L10" s="48" t="s">
        <v>11</v>
      </c>
      <c r="M10" s="48"/>
      <c r="N10" s="48"/>
      <c r="O10" s="5"/>
    </row>
    <row r="11" spans="2:15" ht="70.5" x14ac:dyDescent="0.45">
      <c r="B11" s="51"/>
      <c r="C11" s="34" t="s">
        <v>127</v>
      </c>
      <c r="D11" s="34" t="s">
        <v>126</v>
      </c>
      <c r="E11" s="34" t="s">
        <v>105</v>
      </c>
      <c r="F11" s="34" t="s">
        <v>127</v>
      </c>
      <c r="G11" s="34" t="s">
        <v>126</v>
      </c>
      <c r="H11" s="34" t="s">
        <v>105</v>
      </c>
      <c r="I11" s="34" t="s">
        <v>127</v>
      </c>
      <c r="J11" s="34" t="s">
        <v>126</v>
      </c>
      <c r="K11" s="34" t="s">
        <v>105</v>
      </c>
      <c r="L11" s="34" t="s">
        <v>127</v>
      </c>
      <c r="M11" s="34" t="s">
        <v>126</v>
      </c>
      <c r="N11" s="34" t="s">
        <v>105</v>
      </c>
      <c r="O11" s="5"/>
    </row>
    <row r="12" spans="2:15" ht="35.25" x14ac:dyDescent="0.45">
      <c r="B12" s="50" t="s">
        <v>111</v>
      </c>
      <c r="C12" s="43">
        <v>6909</v>
      </c>
      <c r="D12" s="43">
        <v>6909</v>
      </c>
      <c r="E12" s="43">
        <v>6909</v>
      </c>
      <c r="F12" s="43">
        <v>6911</v>
      </c>
      <c r="G12" s="43">
        <v>6911</v>
      </c>
      <c r="H12" s="43">
        <v>6911</v>
      </c>
      <c r="I12" s="43">
        <v>7015</v>
      </c>
      <c r="J12" s="43">
        <v>7015</v>
      </c>
      <c r="K12" s="43">
        <v>7015</v>
      </c>
      <c r="L12" s="43">
        <f>SUM(C12+F12+I12)</f>
        <v>20835</v>
      </c>
      <c r="M12" s="43">
        <f>SUM(D12+G12+J12)</f>
        <v>20835</v>
      </c>
      <c r="N12" s="43">
        <f>E12+H12+K12</f>
        <v>20835</v>
      </c>
      <c r="O12" s="5"/>
    </row>
    <row r="13" spans="2:15" ht="35.25" x14ac:dyDescent="0.45">
      <c r="B13" s="50" t="s">
        <v>112</v>
      </c>
      <c r="C13" s="43">
        <v>6621</v>
      </c>
      <c r="D13" s="43">
        <v>6590</v>
      </c>
      <c r="E13" s="43">
        <v>6621</v>
      </c>
      <c r="F13" s="43">
        <v>6621</v>
      </c>
      <c r="G13" s="43">
        <v>1</v>
      </c>
      <c r="H13" s="43">
        <v>6621</v>
      </c>
      <c r="I13" s="43">
        <v>6621</v>
      </c>
      <c r="J13" s="43">
        <v>238</v>
      </c>
      <c r="K13" s="43">
        <v>6621</v>
      </c>
      <c r="L13" s="43">
        <f>SUM(C13+F13+I13)</f>
        <v>19863</v>
      </c>
      <c r="M13" s="43">
        <f>J13+G13+D13</f>
        <v>6829</v>
      </c>
      <c r="N13" s="43">
        <f>E13+H13+K13</f>
        <v>19863</v>
      </c>
      <c r="O13" s="5"/>
    </row>
    <row r="14" spans="2:15" ht="17.649999999999999" x14ac:dyDescent="0.45">
      <c r="B14" s="49" t="s">
        <v>38</v>
      </c>
      <c r="C14" s="43">
        <v>7183</v>
      </c>
      <c r="D14" s="43">
        <v>1234</v>
      </c>
      <c r="E14" s="43">
        <v>7308</v>
      </c>
      <c r="F14" s="43">
        <v>3360</v>
      </c>
      <c r="G14" s="43">
        <v>924</v>
      </c>
      <c r="H14" s="43">
        <v>3397</v>
      </c>
      <c r="I14" s="43">
        <v>10695</v>
      </c>
      <c r="J14" s="43">
        <v>1611</v>
      </c>
      <c r="K14" s="43">
        <v>10862</v>
      </c>
      <c r="L14" s="43">
        <f t="shared" ref="L14" si="0">SUM(C14+F14+I14)</f>
        <v>21238</v>
      </c>
      <c r="M14" s="43">
        <f>D14+G14+J14</f>
        <v>3769</v>
      </c>
      <c r="N14" s="43">
        <f>E14+H14+K14</f>
        <v>21567</v>
      </c>
      <c r="O14" s="5"/>
    </row>
    <row r="15" spans="2:15" ht="17.649999999999999" x14ac:dyDescent="0.65">
      <c r="B15" s="39" t="s">
        <v>107</v>
      </c>
      <c r="C15" s="44">
        <f t="shared" ref="C15:I15" si="1">SUM(C12:C14)</f>
        <v>20713</v>
      </c>
      <c r="D15" s="45">
        <f t="shared" si="1"/>
        <v>14733</v>
      </c>
      <c r="E15" s="45">
        <f t="shared" si="1"/>
        <v>20838</v>
      </c>
      <c r="F15" s="45">
        <f t="shared" si="1"/>
        <v>16892</v>
      </c>
      <c r="G15" s="45">
        <f t="shared" si="1"/>
        <v>7836</v>
      </c>
      <c r="H15" s="45">
        <f t="shared" si="1"/>
        <v>16929</v>
      </c>
      <c r="I15" s="45">
        <f t="shared" si="1"/>
        <v>24331</v>
      </c>
      <c r="J15" s="45">
        <f t="shared" ref="J15:K15" si="2">SUM(J12:J14)</f>
        <v>8864</v>
      </c>
      <c r="K15" s="45">
        <f t="shared" si="2"/>
        <v>24498</v>
      </c>
      <c r="L15" s="45">
        <f>SUM(L12:L14)</f>
        <v>61936</v>
      </c>
      <c r="M15" s="46">
        <f>SUM(M12:M14)</f>
        <v>31433</v>
      </c>
      <c r="N15" s="46">
        <f>SUM(N12:N14)</f>
        <v>62265</v>
      </c>
      <c r="O15" s="5"/>
    </row>
    <row r="16" spans="2:15" ht="15" customHeight="1" x14ac:dyDescent="0.45">
      <c r="N16" s="5"/>
      <c r="O16" s="5"/>
    </row>
    <row r="17" spans="5:15" ht="15" customHeight="1" x14ac:dyDescent="0.45">
      <c r="N17" s="5"/>
      <c r="O17" s="5"/>
    </row>
    <row r="18" spans="5:15" ht="15.75" customHeight="1" x14ac:dyDescent="0.45">
      <c r="N18" s="5"/>
    </row>
    <row r="19" spans="5:15" ht="15.75" customHeight="1" x14ac:dyDescent="0.45"/>
    <row r="20" spans="5:15" ht="15.75" customHeight="1" x14ac:dyDescent="0.45"/>
    <row r="21" spans="5:15" ht="15.75" customHeight="1" x14ac:dyDescent="0.45"/>
    <row r="22" spans="5:15" ht="15.75" customHeight="1" x14ac:dyDescent="0.45"/>
    <row r="23" spans="5:15" ht="15.75" customHeight="1" x14ac:dyDescent="0.45">
      <c r="F23" s="5"/>
    </row>
    <row r="24" spans="5:15" ht="15.75" customHeight="1" x14ac:dyDescent="0.45">
      <c r="E24" s="10"/>
      <c r="F24" s="10"/>
    </row>
    <row r="25" spans="5:15" ht="15.75" customHeight="1" x14ac:dyDescent="0.45"/>
    <row r="26" spans="5:15" ht="15.75" customHeight="1" x14ac:dyDescent="0.45"/>
    <row r="27" spans="5:15" ht="15.75" customHeight="1" x14ac:dyDescent="0.45"/>
    <row r="28" spans="5:15" ht="15.75" customHeight="1" x14ac:dyDescent="0.45"/>
    <row r="29" spans="5:15" ht="15.75" customHeight="1" x14ac:dyDescent="0.45"/>
    <row r="30" spans="5:15" ht="15.75" customHeight="1" x14ac:dyDescent="0.45"/>
    <row r="31" spans="5:15" ht="15.75" customHeight="1" x14ac:dyDescent="0.45"/>
    <row r="32" spans="5:15" ht="15.75" customHeight="1" x14ac:dyDescent="0.45"/>
    <row r="33" ht="15.75" customHeight="1" x14ac:dyDescent="0.45"/>
    <row r="34" ht="15.75" customHeight="1" x14ac:dyDescent="0.45"/>
    <row r="35" ht="15.75" customHeight="1" x14ac:dyDescent="0.45"/>
    <row r="36" ht="15.75" customHeight="1" x14ac:dyDescent="0.45"/>
    <row r="37" ht="15.75" customHeight="1" x14ac:dyDescent="0.45"/>
    <row r="38" ht="15.75" customHeight="1" x14ac:dyDescent="0.45"/>
    <row r="39" ht="15.75" customHeight="1" x14ac:dyDescent="0.45"/>
    <row r="40" ht="15.75" customHeight="1" x14ac:dyDescent="0.45"/>
    <row r="41" ht="15.75" customHeight="1" x14ac:dyDescent="0.45"/>
    <row r="42" ht="15.75" customHeight="1" x14ac:dyDescent="0.45"/>
    <row r="43" ht="15.75" customHeight="1" x14ac:dyDescent="0.45"/>
    <row r="44" ht="15.75" customHeight="1" x14ac:dyDescent="0.45"/>
    <row r="45" ht="15.75" customHeight="1" x14ac:dyDescent="0.45"/>
    <row r="46" ht="15.75" customHeight="1" x14ac:dyDescent="0.45"/>
    <row r="47" ht="15.75" customHeight="1" x14ac:dyDescent="0.45"/>
    <row r="48" ht="15.75" customHeight="1" x14ac:dyDescent="0.45"/>
    <row r="49" ht="15.75" customHeight="1" x14ac:dyDescent="0.45"/>
    <row r="50" ht="15.75" customHeight="1" x14ac:dyDescent="0.45"/>
    <row r="51" ht="15.75" customHeight="1" x14ac:dyDescent="0.45"/>
    <row r="52" ht="15.75" customHeight="1" x14ac:dyDescent="0.45"/>
    <row r="53" ht="15.75" customHeight="1" x14ac:dyDescent="0.45"/>
    <row r="54" ht="15.75" customHeight="1" x14ac:dyDescent="0.45"/>
    <row r="55" ht="15.75" customHeight="1" x14ac:dyDescent="0.45"/>
    <row r="56" ht="15.75" customHeight="1" x14ac:dyDescent="0.45"/>
    <row r="57" ht="15.75" customHeight="1" x14ac:dyDescent="0.45"/>
    <row r="58" ht="15.75" customHeight="1" x14ac:dyDescent="0.45"/>
    <row r="59" ht="15.75" customHeight="1" x14ac:dyDescent="0.45"/>
    <row r="60" ht="15.75" customHeight="1" x14ac:dyDescent="0.45"/>
    <row r="61" ht="15.75" customHeight="1" x14ac:dyDescent="0.45"/>
    <row r="62" ht="15.75" customHeight="1" x14ac:dyDescent="0.45"/>
    <row r="63" ht="15.75" customHeight="1" x14ac:dyDescent="0.45"/>
    <row r="64" ht="15.75" customHeight="1" x14ac:dyDescent="0.45"/>
    <row r="65" ht="15.75" customHeight="1" x14ac:dyDescent="0.45"/>
    <row r="66" ht="15.75" customHeight="1" x14ac:dyDescent="0.45"/>
    <row r="67" ht="15.75" customHeight="1" x14ac:dyDescent="0.45"/>
    <row r="68" ht="15.75" customHeight="1" x14ac:dyDescent="0.45"/>
    <row r="69" ht="15.75" customHeight="1" x14ac:dyDescent="0.45"/>
    <row r="70" ht="15.75" customHeight="1" x14ac:dyDescent="0.45"/>
    <row r="71" ht="15.75" customHeight="1" x14ac:dyDescent="0.45"/>
    <row r="72" ht="15.75" customHeight="1" x14ac:dyDescent="0.45"/>
    <row r="73" ht="15.75" customHeight="1" x14ac:dyDescent="0.45"/>
    <row r="74" ht="15.75" customHeight="1" x14ac:dyDescent="0.45"/>
    <row r="75" ht="15.75" customHeight="1" x14ac:dyDescent="0.45"/>
    <row r="76" ht="15.75" customHeight="1" x14ac:dyDescent="0.45"/>
    <row r="77" ht="15.75" customHeight="1" x14ac:dyDescent="0.45"/>
    <row r="78" ht="15.75" customHeight="1" x14ac:dyDescent="0.45"/>
    <row r="79" ht="15.75" customHeight="1" x14ac:dyDescent="0.45"/>
    <row r="80" ht="15.75" customHeight="1" x14ac:dyDescent="0.45"/>
    <row r="81" ht="15.75" customHeight="1" x14ac:dyDescent="0.45"/>
    <row r="82" ht="15.75" customHeight="1" x14ac:dyDescent="0.45"/>
    <row r="83" ht="15.75" customHeight="1" x14ac:dyDescent="0.45"/>
    <row r="84" ht="15.75" customHeight="1" x14ac:dyDescent="0.45"/>
    <row r="85" ht="15.75" customHeight="1" x14ac:dyDescent="0.45"/>
    <row r="86" ht="15.75" customHeight="1" x14ac:dyDescent="0.45"/>
    <row r="87" ht="15.75" customHeight="1" x14ac:dyDescent="0.45"/>
    <row r="88" ht="15.75" customHeight="1" x14ac:dyDescent="0.45"/>
    <row r="89" ht="15.75" customHeight="1" x14ac:dyDescent="0.45"/>
    <row r="90" ht="15.75" customHeight="1" x14ac:dyDescent="0.45"/>
    <row r="91" ht="15.75" customHeight="1" x14ac:dyDescent="0.45"/>
    <row r="92" ht="15.75" customHeight="1" x14ac:dyDescent="0.45"/>
    <row r="93" ht="15.75" customHeight="1" x14ac:dyDescent="0.45"/>
    <row r="94" ht="15.75" customHeight="1" x14ac:dyDescent="0.45"/>
    <row r="95" ht="15.75" customHeight="1" x14ac:dyDescent="0.45"/>
    <row r="96" ht="15.75" customHeight="1" x14ac:dyDescent="0.45"/>
    <row r="97" ht="15.75" customHeight="1" x14ac:dyDescent="0.45"/>
    <row r="98" ht="15.75" customHeight="1" x14ac:dyDescent="0.45"/>
    <row r="99" ht="15.75" customHeight="1" x14ac:dyDescent="0.45"/>
    <row r="100" ht="15.75" customHeight="1" x14ac:dyDescent="0.45"/>
    <row r="101" ht="15.75" customHeight="1" x14ac:dyDescent="0.45"/>
    <row r="102" ht="15.75" customHeight="1" x14ac:dyDescent="0.45"/>
    <row r="103" ht="15.75" customHeight="1" x14ac:dyDescent="0.45"/>
    <row r="104" ht="15.75" customHeight="1" x14ac:dyDescent="0.45"/>
    <row r="105" ht="15.75" customHeight="1" x14ac:dyDescent="0.45"/>
    <row r="106" ht="15.75" customHeight="1" x14ac:dyDescent="0.45"/>
    <row r="107" ht="15.75" customHeight="1" x14ac:dyDescent="0.45"/>
    <row r="108" ht="15.75" customHeight="1" x14ac:dyDescent="0.45"/>
    <row r="109" ht="15.75" customHeight="1" x14ac:dyDescent="0.45"/>
    <row r="110" ht="15.75" customHeight="1" x14ac:dyDescent="0.45"/>
    <row r="111" ht="15.75" customHeight="1" x14ac:dyDescent="0.45"/>
    <row r="112" ht="15.75" customHeight="1" x14ac:dyDescent="0.45"/>
    <row r="113" ht="15.75" customHeight="1" x14ac:dyDescent="0.45"/>
    <row r="114" ht="15.75" customHeight="1" x14ac:dyDescent="0.45"/>
    <row r="115" ht="15.75" customHeight="1" x14ac:dyDescent="0.45"/>
    <row r="116" ht="15.75" customHeight="1" x14ac:dyDescent="0.45"/>
    <row r="117" ht="15.75" customHeight="1" x14ac:dyDescent="0.45"/>
    <row r="118" ht="15.75" customHeight="1" x14ac:dyDescent="0.45"/>
    <row r="119" ht="15.75" customHeight="1" x14ac:dyDescent="0.45"/>
    <row r="120" ht="15.75" customHeight="1" x14ac:dyDescent="0.45"/>
    <row r="121" ht="15.75" customHeight="1" x14ac:dyDescent="0.45"/>
    <row r="122" ht="15.75" customHeight="1" x14ac:dyDescent="0.45"/>
    <row r="123" ht="15.75" customHeight="1" x14ac:dyDescent="0.45"/>
    <row r="124" ht="15.75" customHeight="1" x14ac:dyDescent="0.45"/>
    <row r="125" ht="15.75" customHeight="1" x14ac:dyDescent="0.45"/>
    <row r="126" ht="15.75" customHeight="1" x14ac:dyDescent="0.45"/>
    <row r="127" ht="15.75" customHeight="1" x14ac:dyDescent="0.45"/>
    <row r="128" ht="15.75" customHeight="1" x14ac:dyDescent="0.45"/>
    <row r="129" ht="15.75" customHeight="1" x14ac:dyDescent="0.45"/>
    <row r="130" ht="15.75" customHeight="1" x14ac:dyDescent="0.45"/>
    <row r="131" ht="15.75" customHeight="1" x14ac:dyDescent="0.45"/>
    <row r="132" ht="15.75" customHeight="1" x14ac:dyDescent="0.45"/>
    <row r="133" ht="15.75" customHeight="1" x14ac:dyDescent="0.45"/>
    <row r="134" ht="15.75" customHeight="1" x14ac:dyDescent="0.45"/>
    <row r="135" ht="15.75" customHeight="1" x14ac:dyDescent="0.45"/>
    <row r="136" ht="15.75" customHeight="1" x14ac:dyDescent="0.45"/>
    <row r="137" ht="15.75" customHeight="1" x14ac:dyDescent="0.45"/>
    <row r="138" ht="15.75" customHeight="1" x14ac:dyDescent="0.45"/>
    <row r="139" ht="15.75" customHeight="1" x14ac:dyDescent="0.45"/>
    <row r="140" ht="15.75" customHeight="1" x14ac:dyDescent="0.45"/>
    <row r="141" ht="15.75" customHeight="1" x14ac:dyDescent="0.45"/>
    <row r="142" ht="15.75" customHeight="1" x14ac:dyDescent="0.45"/>
    <row r="143" ht="15.75" customHeight="1" x14ac:dyDescent="0.45"/>
    <row r="144" ht="15.75" customHeight="1" x14ac:dyDescent="0.45"/>
    <row r="145" ht="15.75" customHeight="1" x14ac:dyDescent="0.45"/>
    <row r="146" ht="15.75" customHeight="1" x14ac:dyDescent="0.45"/>
    <row r="147" ht="15.75" customHeight="1" x14ac:dyDescent="0.45"/>
    <row r="148" ht="15.75" customHeight="1" x14ac:dyDescent="0.45"/>
    <row r="149" ht="15.75" customHeight="1" x14ac:dyDescent="0.45"/>
    <row r="150" ht="15.75" customHeight="1" x14ac:dyDescent="0.45"/>
    <row r="151" ht="15.75" customHeight="1" x14ac:dyDescent="0.45"/>
    <row r="152" ht="15.75" customHeight="1" x14ac:dyDescent="0.45"/>
    <row r="153" ht="15.75" customHeight="1" x14ac:dyDescent="0.45"/>
    <row r="154" ht="15.75" customHeight="1" x14ac:dyDescent="0.45"/>
    <row r="155" ht="15.75" customHeight="1" x14ac:dyDescent="0.45"/>
    <row r="156" ht="15.75" customHeight="1" x14ac:dyDescent="0.45"/>
    <row r="157" ht="15.75" customHeight="1" x14ac:dyDescent="0.45"/>
    <row r="158" ht="15.75" customHeight="1" x14ac:dyDescent="0.45"/>
    <row r="159" ht="15.75" customHeight="1" x14ac:dyDescent="0.45"/>
    <row r="160" ht="15.75" customHeight="1" x14ac:dyDescent="0.45"/>
    <row r="161" ht="15.75" customHeight="1" x14ac:dyDescent="0.45"/>
    <row r="162" ht="15.75" customHeight="1" x14ac:dyDescent="0.45"/>
    <row r="163" ht="15.75" customHeight="1" x14ac:dyDescent="0.45"/>
    <row r="164" ht="15.75" customHeight="1" x14ac:dyDescent="0.45"/>
    <row r="165" ht="15.75" customHeight="1" x14ac:dyDescent="0.45"/>
    <row r="166" ht="15.75" customHeight="1" x14ac:dyDescent="0.45"/>
    <row r="167" ht="15.75" customHeight="1" x14ac:dyDescent="0.45"/>
    <row r="168" ht="15.75" customHeight="1" x14ac:dyDescent="0.45"/>
    <row r="169" ht="15.75" customHeight="1" x14ac:dyDescent="0.45"/>
    <row r="170" ht="15.75" customHeight="1" x14ac:dyDescent="0.45"/>
    <row r="171" ht="15.75" customHeight="1" x14ac:dyDescent="0.45"/>
    <row r="172" ht="15.75" customHeight="1" x14ac:dyDescent="0.45"/>
    <row r="173" ht="15.75" customHeight="1" x14ac:dyDescent="0.45"/>
    <row r="174" ht="15.75" customHeight="1" x14ac:dyDescent="0.45"/>
    <row r="175" ht="15.75" customHeight="1" x14ac:dyDescent="0.45"/>
    <row r="176" ht="15.75" customHeight="1" x14ac:dyDescent="0.45"/>
    <row r="177" ht="15.75" customHeight="1" x14ac:dyDescent="0.45"/>
    <row r="178" ht="15.75" customHeight="1" x14ac:dyDescent="0.45"/>
    <row r="179" ht="15.75" customHeight="1" x14ac:dyDescent="0.45"/>
    <row r="180" ht="15.75" customHeight="1" x14ac:dyDescent="0.45"/>
    <row r="181" ht="15.75" customHeight="1" x14ac:dyDescent="0.45"/>
    <row r="182" ht="15.75" customHeight="1" x14ac:dyDescent="0.45"/>
    <row r="183" ht="15.75" customHeight="1" x14ac:dyDescent="0.45"/>
    <row r="184" ht="15.75" customHeight="1" x14ac:dyDescent="0.45"/>
    <row r="185" ht="15.75" customHeight="1" x14ac:dyDescent="0.45"/>
    <row r="186" ht="15.75" customHeight="1" x14ac:dyDescent="0.45"/>
    <row r="187" ht="15.75" customHeight="1" x14ac:dyDescent="0.45"/>
    <row r="188" ht="15.75" customHeight="1" x14ac:dyDescent="0.45"/>
    <row r="189" ht="15.75" customHeight="1" x14ac:dyDescent="0.45"/>
    <row r="190" ht="15.75" customHeight="1" x14ac:dyDescent="0.45"/>
    <row r="191" ht="15.75" customHeight="1" x14ac:dyDescent="0.45"/>
    <row r="192" ht="15.75" customHeight="1" x14ac:dyDescent="0.45"/>
    <row r="193" ht="15.75" customHeight="1" x14ac:dyDescent="0.45"/>
    <row r="194" ht="15.75" customHeight="1" x14ac:dyDescent="0.45"/>
    <row r="195" ht="15.75" customHeight="1" x14ac:dyDescent="0.45"/>
    <row r="196" ht="15.75" customHeight="1" x14ac:dyDescent="0.45"/>
    <row r="197" ht="15.75" customHeight="1" x14ac:dyDescent="0.45"/>
    <row r="198" ht="15.75" customHeight="1" x14ac:dyDescent="0.45"/>
    <row r="199" ht="15.75" customHeight="1" x14ac:dyDescent="0.45"/>
    <row r="200" ht="15.75" customHeight="1" x14ac:dyDescent="0.45"/>
    <row r="201" ht="15.75" customHeight="1" x14ac:dyDescent="0.45"/>
    <row r="202" ht="15.75" customHeight="1" x14ac:dyDescent="0.45"/>
    <row r="203" ht="15.75" customHeight="1" x14ac:dyDescent="0.45"/>
    <row r="204" ht="15.75" customHeight="1" x14ac:dyDescent="0.45"/>
    <row r="205" ht="15.75" customHeight="1" x14ac:dyDescent="0.45"/>
    <row r="206" ht="15.75" customHeight="1" x14ac:dyDescent="0.45"/>
    <row r="207" ht="15.75" customHeight="1" x14ac:dyDescent="0.45"/>
    <row r="208" ht="15.75" customHeight="1" x14ac:dyDescent="0.45"/>
    <row r="209" ht="15.75" customHeight="1" x14ac:dyDescent="0.45"/>
    <row r="210" ht="15.75" customHeight="1" x14ac:dyDescent="0.45"/>
    <row r="211" ht="15.75" customHeight="1" x14ac:dyDescent="0.45"/>
    <row r="212" ht="15.75" customHeight="1" x14ac:dyDescent="0.45"/>
    <row r="213" ht="15.75" customHeight="1" x14ac:dyDescent="0.45"/>
    <row r="214" ht="15.75" customHeight="1" x14ac:dyDescent="0.45"/>
    <row r="215" ht="15.75" customHeight="1" x14ac:dyDescent="0.45"/>
    <row r="216" ht="15.75" customHeight="1" x14ac:dyDescent="0.45"/>
    <row r="217" ht="15.75" customHeight="1" x14ac:dyDescent="0.45"/>
    <row r="218" ht="15.75" customHeight="1" x14ac:dyDescent="0.45"/>
    <row r="219" ht="15.75" customHeight="1" x14ac:dyDescent="0.45"/>
    <row r="220" ht="15.75" customHeight="1" x14ac:dyDescent="0.45"/>
    <row r="221" ht="15.75" customHeight="1" x14ac:dyDescent="0.45"/>
    <row r="222" ht="15.75" customHeight="1" x14ac:dyDescent="0.45"/>
    <row r="223" ht="15.75" customHeight="1" x14ac:dyDescent="0.45"/>
    <row r="224" ht="15.75" customHeight="1" x14ac:dyDescent="0.45"/>
    <row r="225" ht="15.75" customHeight="1" x14ac:dyDescent="0.45"/>
    <row r="226" ht="15.75" customHeight="1" x14ac:dyDescent="0.45"/>
    <row r="227" ht="15.75" customHeight="1" x14ac:dyDescent="0.45"/>
    <row r="228" ht="15.75" customHeight="1" x14ac:dyDescent="0.45"/>
    <row r="229" ht="15.75" customHeight="1" x14ac:dyDescent="0.45"/>
    <row r="230" ht="15.75" customHeight="1" x14ac:dyDescent="0.45"/>
    <row r="231" ht="15.75" customHeight="1" x14ac:dyDescent="0.45"/>
    <row r="232" ht="15.75" customHeight="1" x14ac:dyDescent="0.45"/>
    <row r="233" ht="15.75" customHeight="1" x14ac:dyDescent="0.45"/>
    <row r="234" ht="15.75" customHeight="1" x14ac:dyDescent="0.45"/>
    <row r="235" ht="15.75" customHeight="1" x14ac:dyDescent="0.45"/>
    <row r="236" ht="15.75" customHeight="1" x14ac:dyDescent="0.45"/>
    <row r="237" ht="15.75" customHeight="1" x14ac:dyDescent="0.45"/>
    <row r="238" ht="15.75" customHeight="1" x14ac:dyDescent="0.45"/>
    <row r="239" ht="15.75" customHeight="1" x14ac:dyDescent="0.45"/>
    <row r="240" ht="15.75" customHeight="1" x14ac:dyDescent="0.45"/>
    <row r="241" ht="15.75" customHeight="1" x14ac:dyDescent="0.45"/>
    <row r="242" ht="15.75" customHeight="1" x14ac:dyDescent="0.45"/>
    <row r="243" ht="15.75" customHeight="1" x14ac:dyDescent="0.45"/>
    <row r="244" ht="15.75" customHeight="1" x14ac:dyDescent="0.45"/>
    <row r="245" ht="15.75" customHeight="1" x14ac:dyDescent="0.45"/>
    <row r="246" ht="15.75" customHeight="1" x14ac:dyDescent="0.45"/>
    <row r="247" ht="15.75" customHeight="1" x14ac:dyDescent="0.45"/>
    <row r="248" ht="15.75" customHeight="1" x14ac:dyDescent="0.45"/>
    <row r="249" ht="15.75" customHeight="1" x14ac:dyDescent="0.45"/>
    <row r="250" ht="15.75" customHeight="1" x14ac:dyDescent="0.45"/>
    <row r="251" ht="15.75" customHeight="1" x14ac:dyDescent="0.45"/>
    <row r="252" ht="15.75" customHeight="1" x14ac:dyDescent="0.45"/>
    <row r="253" ht="15.75" customHeight="1" x14ac:dyDescent="0.45"/>
    <row r="254" ht="15.75" customHeight="1" x14ac:dyDescent="0.45"/>
    <row r="255" ht="15.75" customHeight="1" x14ac:dyDescent="0.45"/>
    <row r="256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  <row r="993" ht="15.75" customHeight="1" x14ac:dyDescent="0.45"/>
    <row r="994" ht="15.75" customHeight="1" x14ac:dyDescent="0.45"/>
    <row r="995" ht="15.75" customHeight="1" x14ac:dyDescent="0.45"/>
  </sheetData>
  <sheetProtection algorithmName="SHA-512" hashValue="eAG55ssm/LhuZyupvM49R57Ra+QCcrM71wsfP6azP+DzYCiA/M+VgGrgtcxkDD20YQVz6OFuiQqqo+C55QqiMA==" saltValue="hhbiC3/S6W4nhPLht9R4Dg==" spinCount="100000" sheet="1" objects="1" scenarios="1"/>
  <mergeCells count="6">
    <mergeCell ref="B9:N9"/>
    <mergeCell ref="B10:B11"/>
    <mergeCell ref="L10:N10"/>
    <mergeCell ref="C10:E10"/>
    <mergeCell ref="F10:H10"/>
    <mergeCell ref="I10:K10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5:O1000"/>
  <sheetViews>
    <sheetView topLeftCell="K1" workbookViewId="0">
      <selection activeCell="B7" sqref="B7:N16"/>
    </sheetView>
  </sheetViews>
  <sheetFormatPr baseColWidth="10" defaultColWidth="14.3984375" defaultRowHeight="15" customHeight="1" x14ac:dyDescent="0.45"/>
  <cols>
    <col min="1" max="1" width="10.73046875" customWidth="1"/>
    <col min="2" max="2" width="35.265625" customWidth="1"/>
    <col min="3" max="3" width="13.1328125" customWidth="1"/>
    <col min="4" max="4" width="10.1328125" bestFit="1" customWidth="1"/>
    <col min="5" max="5" width="11.3984375" customWidth="1"/>
    <col min="6" max="6" width="13.1328125" customWidth="1"/>
    <col min="7" max="7" width="10.1328125" bestFit="1" customWidth="1"/>
    <col min="8" max="8" width="11.59765625" bestFit="1" customWidth="1"/>
    <col min="9" max="9" width="13.59765625" customWidth="1"/>
    <col min="10" max="10" width="10.1328125" bestFit="1" customWidth="1"/>
    <col min="11" max="11" width="11.3984375" customWidth="1"/>
    <col min="12" max="12" width="13.3984375" customWidth="1"/>
    <col min="13" max="13" width="10.1328125" bestFit="1" customWidth="1"/>
    <col min="14" max="14" width="11.59765625" customWidth="1"/>
    <col min="15" max="30" width="10.73046875" customWidth="1"/>
  </cols>
  <sheetData>
    <row r="5" spans="2:15" ht="15" customHeight="1" x14ac:dyDescent="0.45">
      <c r="G5" s="5"/>
    </row>
    <row r="7" spans="2:15" ht="29.65" x14ac:dyDescent="1.1000000000000001">
      <c r="B7" s="47" t="s">
        <v>138</v>
      </c>
      <c r="C7" s="47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5"/>
    </row>
    <row r="8" spans="2:15" ht="15" customHeight="1" x14ac:dyDescent="0.45">
      <c r="B8" s="32" t="s">
        <v>128</v>
      </c>
      <c r="C8" s="48" t="s">
        <v>132</v>
      </c>
      <c r="D8" s="48"/>
      <c r="E8" s="48"/>
      <c r="F8" s="48" t="s">
        <v>133</v>
      </c>
      <c r="G8" s="48"/>
      <c r="H8" s="48"/>
      <c r="I8" s="48" t="s">
        <v>134</v>
      </c>
      <c r="J8" s="48"/>
      <c r="K8" s="48"/>
      <c r="L8" s="48" t="s">
        <v>11</v>
      </c>
      <c r="M8" s="48"/>
      <c r="N8" s="48"/>
    </row>
    <row r="9" spans="2:15" ht="70.5" x14ac:dyDescent="0.45">
      <c r="B9" s="51"/>
      <c r="C9" s="34" t="s">
        <v>127</v>
      </c>
      <c r="D9" s="34" t="s">
        <v>126</v>
      </c>
      <c r="E9" s="34" t="s">
        <v>105</v>
      </c>
      <c r="F9" s="34" t="s">
        <v>127</v>
      </c>
      <c r="G9" s="34" t="s">
        <v>126</v>
      </c>
      <c r="H9" s="34" t="s">
        <v>105</v>
      </c>
      <c r="I9" s="34" t="s">
        <v>127</v>
      </c>
      <c r="J9" s="34" t="s">
        <v>126</v>
      </c>
      <c r="K9" s="34" t="s">
        <v>105</v>
      </c>
      <c r="L9" s="34" t="s">
        <v>127</v>
      </c>
      <c r="M9" s="34" t="s">
        <v>126</v>
      </c>
      <c r="N9" s="34" t="s">
        <v>105</v>
      </c>
    </row>
    <row r="10" spans="2:15" ht="17.649999999999999" x14ac:dyDescent="0.45">
      <c r="B10" s="49" t="s">
        <v>32</v>
      </c>
      <c r="C10" s="43">
        <v>7</v>
      </c>
      <c r="D10" s="43">
        <v>3</v>
      </c>
      <c r="E10" s="43">
        <v>8</v>
      </c>
      <c r="F10" s="43">
        <v>7</v>
      </c>
      <c r="G10" s="43">
        <v>2</v>
      </c>
      <c r="H10" s="43">
        <v>7</v>
      </c>
      <c r="I10" s="43">
        <v>4</v>
      </c>
      <c r="J10" s="43">
        <v>0</v>
      </c>
      <c r="K10" s="43">
        <v>5</v>
      </c>
      <c r="L10" s="38">
        <f>I10+F10+C10</f>
        <v>18</v>
      </c>
      <c r="M10" s="38">
        <f>J10+G10+D10</f>
        <v>5</v>
      </c>
      <c r="N10" s="43">
        <f>E10+H10+K10</f>
        <v>20</v>
      </c>
    </row>
    <row r="11" spans="2:15" ht="17.649999999999999" x14ac:dyDescent="0.45">
      <c r="B11" s="49" t="s">
        <v>33</v>
      </c>
      <c r="C11" s="43">
        <v>301</v>
      </c>
      <c r="D11" s="43">
        <v>173</v>
      </c>
      <c r="E11" s="43">
        <v>335</v>
      </c>
      <c r="F11" s="43">
        <v>254</v>
      </c>
      <c r="G11" s="43">
        <v>147</v>
      </c>
      <c r="H11" s="43">
        <v>339</v>
      </c>
      <c r="I11" s="43">
        <v>346</v>
      </c>
      <c r="J11" s="43">
        <v>187</v>
      </c>
      <c r="K11" s="43">
        <v>357</v>
      </c>
      <c r="L11" s="38">
        <f t="shared" ref="L11:L15" si="0">I11+F11+C11</f>
        <v>901</v>
      </c>
      <c r="M11" s="38">
        <f t="shared" ref="M11:M15" si="1">J11+G11+D11</f>
        <v>507</v>
      </c>
      <c r="N11" s="43">
        <f>E11+H11+K11</f>
        <v>1031</v>
      </c>
    </row>
    <row r="12" spans="2:15" ht="17.649999999999999" x14ac:dyDescent="0.45">
      <c r="B12" s="49" t="s">
        <v>34</v>
      </c>
      <c r="C12" s="43">
        <v>0</v>
      </c>
      <c r="D12" s="43">
        <v>0</v>
      </c>
      <c r="E12" s="43">
        <v>0</v>
      </c>
      <c r="F12" s="43">
        <v>8</v>
      </c>
      <c r="G12" s="43">
        <v>7</v>
      </c>
      <c r="H12" s="43">
        <v>8</v>
      </c>
      <c r="I12" s="43">
        <v>2</v>
      </c>
      <c r="J12" s="43">
        <v>0</v>
      </c>
      <c r="K12" s="43">
        <v>2</v>
      </c>
      <c r="L12" s="38">
        <f>I12+F12+C12</f>
        <v>10</v>
      </c>
      <c r="M12" s="38">
        <f t="shared" si="1"/>
        <v>7</v>
      </c>
      <c r="N12" s="43">
        <f t="shared" ref="N12:N15" si="2">E12+H12+K12</f>
        <v>10</v>
      </c>
    </row>
    <row r="13" spans="2:15" ht="17.649999999999999" x14ac:dyDescent="0.45">
      <c r="B13" s="49" t="s">
        <v>35</v>
      </c>
      <c r="C13" s="43">
        <v>0</v>
      </c>
      <c r="D13" s="43">
        <v>0</v>
      </c>
      <c r="E13" s="43">
        <v>0</v>
      </c>
      <c r="F13" s="43">
        <v>0</v>
      </c>
      <c r="G13" s="43">
        <v>0</v>
      </c>
      <c r="H13" s="43">
        <v>0</v>
      </c>
      <c r="I13" s="43">
        <v>0</v>
      </c>
      <c r="J13" s="43">
        <v>0</v>
      </c>
      <c r="K13" s="43">
        <v>0</v>
      </c>
      <c r="L13" s="38">
        <f t="shared" si="0"/>
        <v>0</v>
      </c>
      <c r="M13" s="38">
        <f t="shared" si="1"/>
        <v>0</v>
      </c>
      <c r="N13" s="43">
        <f t="shared" si="2"/>
        <v>0</v>
      </c>
    </row>
    <row r="14" spans="2:15" ht="17.649999999999999" x14ac:dyDescent="0.45">
      <c r="B14" s="49" t="s">
        <v>36</v>
      </c>
      <c r="C14" s="43">
        <v>38</v>
      </c>
      <c r="D14" s="43">
        <v>16</v>
      </c>
      <c r="E14" s="43">
        <v>52</v>
      </c>
      <c r="F14" s="43">
        <v>53</v>
      </c>
      <c r="G14" s="43">
        <v>9</v>
      </c>
      <c r="H14" s="43">
        <v>66</v>
      </c>
      <c r="I14" s="43">
        <v>57</v>
      </c>
      <c r="J14" s="43">
        <v>15</v>
      </c>
      <c r="K14" s="43">
        <v>63</v>
      </c>
      <c r="L14" s="38">
        <f t="shared" si="0"/>
        <v>148</v>
      </c>
      <c r="M14" s="38">
        <f t="shared" si="1"/>
        <v>40</v>
      </c>
      <c r="N14" s="43">
        <f t="shared" si="2"/>
        <v>181</v>
      </c>
    </row>
    <row r="15" spans="2:15" ht="35.25" x14ac:dyDescent="0.45">
      <c r="B15" s="50" t="s">
        <v>37</v>
      </c>
      <c r="C15" s="43">
        <v>4280</v>
      </c>
      <c r="D15" s="43">
        <v>140</v>
      </c>
      <c r="E15" s="43">
        <v>7771</v>
      </c>
      <c r="F15" s="43">
        <v>4377</v>
      </c>
      <c r="G15" s="43">
        <v>38</v>
      </c>
      <c r="H15" s="43">
        <v>8736</v>
      </c>
      <c r="I15" s="43">
        <v>6268</v>
      </c>
      <c r="J15" s="43">
        <v>1039</v>
      </c>
      <c r="K15" s="43">
        <v>11719</v>
      </c>
      <c r="L15" s="38">
        <f t="shared" si="0"/>
        <v>14925</v>
      </c>
      <c r="M15" s="38">
        <f t="shared" si="1"/>
        <v>1217</v>
      </c>
      <c r="N15" s="43">
        <f t="shared" si="2"/>
        <v>28226</v>
      </c>
    </row>
    <row r="16" spans="2:15" ht="17.649999999999999" x14ac:dyDescent="0.65">
      <c r="B16" s="39" t="s">
        <v>107</v>
      </c>
      <c r="C16" s="44">
        <f>SUM(C10:C15)</f>
        <v>4626</v>
      </c>
      <c r="D16" s="45">
        <f>SUM(D10:D15)</f>
        <v>332</v>
      </c>
      <c r="E16" s="45">
        <f t="shared" ref="E16:K16" si="3">SUM(E10:E15)</f>
        <v>8166</v>
      </c>
      <c r="F16" s="45">
        <f>SUM(F10:F15)</f>
        <v>4699</v>
      </c>
      <c r="G16" s="45">
        <f t="shared" si="3"/>
        <v>203</v>
      </c>
      <c r="H16" s="45">
        <f t="shared" si="3"/>
        <v>9156</v>
      </c>
      <c r="I16" s="45">
        <f>SUM(I10:I15)</f>
        <v>6677</v>
      </c>
      <c r="J16" s="45">
        <f t="shared" si="3"/>
        <v>1241</v>
      </c>
      <c r="K16" s="45">
        <f t="shared" si="3"/>
        <v>12146</v>
      </c>
      <c r="L16" s="46">
        <f>SUM(L10:L15)</f>
        <v>16002</v>
      </c>
      <c r="M16" s="46">
        <f>SUM(M10:M15)</f>
        <v>1776</v>
      </c>
      <c r="N16" s="46">
        <f>SUM(N10:N15)</f>
        <v>29468</v>
      </c>
    </row>
    <row r="17" spans="2:14" ht="15" customHeight="1" x14ac:dyDescent="0.4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21" spans="2:14" ht="15.75" customHeight="1" x14ac:dyDescent="0.45"/>
    <row r="22" spans="2:14" ht="15.75" customHeight="1" x14ac:dyDescent="0.45"/>
    <row r="23" spans="2:14" ht="15.75" customHeight="1" x14ac:dyDescent="0.45"/>
    <row r="24" spans="2:14" ht="15.75" customHeight="1" x14ac:dyDescent="0.45"/>
    <row r="25" spans="2:14" ht="15.75" customHeight="1" x14ac:dyDescent="0.45"/>
    <row r="26" spans="2:14" ht="15.75" customHeight="1" x14ac:dyDescent="0.45"/>
    <row r="27" spans="2:14" ht="15.75" customHeight="1" x14ac:dyDescent="0.45"/>
    <row r="28" spans="2:14" ht="15.75" customHeight="1" x14ac:dyDescent="0.45"/>
    <row r="29" spans="2:14" ht="15.75" customHeight="1" x14ac:dyDescent="0.45"/>
    <row r="30" spans="2:14" ht="15.75" customHeight="1" x14ac:dyDescent="0.45"/>
    <row r="31" spans="2:14" ht="15.75" customHeight="1" x14ac:dyDescent="0.45"/>
    <row r="32" spans="2:14" ht="15.75" customHeight="1" x14ac:dyDescent="0.45"/>
    <row r="33" ht="15.75" customHeight="1" x14ac:dyDescent="0.45"/>
    <row r="34" ht="15.75" customHeight="1" x14ac:dyDescent="0.45"/>
    <row r="35" ht="15.75" customHeight="1" x14ac:dyDescent="0.45"/>
    <row r="36" ht="15.75" customHeight="1" x14ac:dyDescent="0.45"/>
    <row r="37" ht="15.75" customHeight="1" x14ac:dyDescent="0.45"/>
    <row r="38" ht="15.75" customHeight="1" x14ac:dyDescent="0.45"/>
    <row r="39" ht="15.75" customHeight="1" x14ac:dyDescent="0.45"/>
    <row r="40" ht="15.75" customHeight="1" x14ac:dyDescent="0.45"/>
    <row r="41" ht="15.75" customHeight="1" x14ac:dyDescent="0.45"/>
    <row r="42" ht="15.75" customHeight="1" x14ac:dyDescent="0.45"/>
    <row r="43" ht="15.75" customHeight="1" x14ac:dyDescent="0.45"/>
    <row r="44" ht="15.75" customHeight="1" x14ac:dyDescent="0.45"/>
    <row r="45" ht="15.75" customHeight="1" x14ac:dyDescent="0.45"/>
    <row r="46" ht="15.75" customHeight="1" x14ac:dyDescent="0.45"/>
    <row r="47" ht="15.75" customHeight="1" x14ac:dyDescent="0.45"/>
    <row r="48" ht="15.75" customHeight="1" x14ac:dyDescent="0.45"/>
    <row r="49" ht="15.75" customHeight="1" x14ac:dyDescent="0.45"/>
    <row r="50" ht="15.75" customHeight="1" x14ac:dyDescent="0.45"/>
    <row r="51" ht="15.75" customHeight="1" x14ac:dyDescent="0.45"/>
    <row r="52" ht="15.75" customHeight="1" x14ac:dyDescent="0.45"/>
    <row r="53" ht="15.75" customHeight="1" x14ac:dyDescent="0.45"/>
    <row r="54" ht="15.75" customHeight="1" x14ac:dyDescent="0.45"/>
    <row r="55" ht="15.75" customHeight="1" x14ac:dyDescent="0.45"/>
    <row r="56" ht="15.75" customHeight="1" x14ac:dyDescent="0.45"/>
    <row r="57" ht="15.75" customHeight="1" x14ac:dyDescent="0.45"/>
    <row r="58" ht="15.75" customHeight="1" x14ac:dyDescent="0.45"/>
    <row r="59" ht="15.75" customHeight="1" x14ac:dyDescent="0.45"/>
    <row r="60" ht="15.75" customHeight="1" x14ac:dyDescent="0.45"/>
    <row r="61" ht="15.75" customHeight="1" x14ac:dyDescent="0.45"/>
    <row r="62" ht="15.75" customHeight="1" x14ac:dyDescent="0.45"/>
    <row r="63" ht="15.75" customHeight="1" x14ac:dyDescent="0.45"/>
    <row r="64" ht="15.75" customHeight="1" x14ac:dyDescent="0.45"/>
    <row r="65" ht="15.75" customHeight="1" x14ac:dyDescent="0.45"/>
    <row r="66" ht="15.75" customHeight="1" x14ac:dyDescent="0.45"/>
    <row r="67" ht="15.75" customHeight="1" x14ac:dyDescent="0.45"/>
    <row r="68" ht="15.75" customHeight="1" x14ac:dyDescent="0.45"/>
    <row r="69" ht="15.75" customHeight="1" x14ac:dyDescent="0.45"/>
    <row r="70" ht="15.75" customHeight="1" x14ac:dyDescent="0.45"/>
    <row r="71" ht="15.75" customHeight="1" x14ac:dyDescent="0.45"/>
    <row r="72" ht="15.75" customHeight="1" x14ac:dyDescent="0.45"/>
    <row r="73" ht="15.75" customHeight="1" x14ac:dyDescent="0.45"/>
    <row r="74" ht="15.75" customHeight="1" x14ac:dyDescent="0.45"/>
    <row r="75" ht="15.75" customHeight="1" x14ac:dyDescent="0.45"/>
    <row r="76" ht="15.75" customHeight="1" x14ac:dyDescent="0.45"/>
    <row r="77" ht="15.75" customHeight="1" x14ac:dyDescent="0.45"/>
    <row r="78" ht="15.75" customHeight="1" x14ac:dyDescent="0.45"/>
    <row r="79" ht="15.75" customHeight="1" x14ac:dyDescent="0.45"/>
    <row r="80" ht="15.75" customHeight="1" x14ac:dyDescent="0.45"/>
    <row r="81" ht="15.75" customHeight="1" x14ac:dyDescent="0.45"/>
    <row r="82" ht="15.75" customHeight="1" x14ac:dyDescent="0.45"/>
    <row r="83" ht="15.75" customHeight="1" x14ac:dyDescent="0.45"/>
    <row r="84" ht="15.75" customHeight="1" x14ac:dyDescent="0.45"/>
    <row r="85" ht="15.75" customHeight="1" x14ac:dyDescent="0.45"/>
    <row r="86" ht="15.75" customHeight="1" x14ac:dyDescent="0.45"/>
    <row r="87" ht="15.75" customHeight="1" x14ac:dyDescent="0.45"/>
    <row r="88" ht="15.75" customHeight="1" x14ac:dyDescent="0.45"/>
    <row r="89" ht="15.75" customHeight="1" x14ac:dyDescent="0.45"/>
    <row r="90" ht="15.75" customHeight="1" x14ac:dyDescent="0.45"/>
    <row r="91" ht="15.75" customHeight="1" x14ac:dyDescent="0.45"/>
    <row r="92" ht="15.75" customHeight="1" x14ac:dyDescent="0.45"/>
    <row r="93" ht="15.75" customHeight="1" x14ac:dyDescent="0.45"/>
    <row r="94" ht="15.75" customHeight="1" x14ac:dyDescent="0.45"/>
    <row r="95" ht="15.75" customHeight="1" x14ac:dyDescent="0.45"/>
    <row r="96" ht="15.75" customHeight="1" x14ac:dyDescent="0.45"/>
    <row r="97" ht="15.75" customHeight="1" x14ac:dyDescent="0.45"/>
    <row r="98" ht="15.75" customHeight="1" x14ac:dyDescent="0.45"/>
    <row r="99" ht="15.75" customHeight="1" x14ac:dyDescent="0.45"/>
    <row r="100" ht="15.75" customHeight="1" x14ac:dyDescent="0.45"/>
    <row r="101" ht="15.75" customHeight="1" x14ac:dyDescent="0.45"/>
    <row r="102" ht="15.75" customHeight="1" x14ac:dyDescent="0.45"/>
    <row r="103" ht="15.75" customHeight="1" x14ac:dyDescent="0.45"/>
    <row r="104" ht="15.75" customHeight="1" x14ac:dyDescent="0.45"/>
    <row r="105" ht="15.75" customHeight="1" x14ac:dyDescent="0.45"/>
    <row r="106" ht="15.75" customHeight="1" x14ac:dyDescent="0.45"/>
    <row r="107" ht="15.75" customHeight="1" x14ac:dyDescent="0.45"/>
    <row r="108" ht="15.75" customHeight="1" x14ac:dyDescent="0.45"/>
    <row r="109" ht="15.75" customHeight="1" x14ac:dyDescent="0.45"/>
    <row r="110" ht="15.75" customHeight="1" x14ac:dyDescent="0.45"/>
    <row r="111" ht="15.75" customHeight="1" x14ac:dyDescent="0.45"/>
    <row r="112" ht="15.75" customHeight="1" x14ac:dyDescent="0.45"/>
    <row r="113" ht="15.75" customHeight="1" x14ac:dyDescent="0.45"/>
    <row r="114" ht="15.75" customHeight="1" x14ac:dyDescent="0.45"/>
    <row r="115" ht="15.75" customHeight="1" x14ac:dyDescent="0.45"/>
    <row r="116" ht="15.75" customHeight="1" x14ac:dyDescent="0.45"/>
    <row r="117" ht="15.75" customHeight="1" x14ac:dyDescent="0.45"/>
    <row r="118" ht="15.75" customHeight="1" x14ac:dyDescent="0.45"/>
    <row r="119" ht="15.75" customHeight="1" x14ac:dyDescent="0.45"/>
    <row r="120" ht="15.75" customHeight="1" x14ac:dyDescent="0.45"/>
    <row r="121" ht="15.75" customHeight="1" x14ac:dyDescent="0.45"/>
    <row r="122" ht="15.75" customHeight="1" x14ac:dyDescent="0.45"/>
    <row r="123" ht="15.75" customHeight="1" x14ac:dyDescent="0.45"/>
    <row r="124" ht="15.75" customHeight="1" x14ac:dyDescent="0.45"/>
    <row r="125" ht="15.75" customHeight="1" x14ac:dyDescent="0.45"/>
    <row r="126" ht="15.75" customHeight="1" x14ac:dyDescent="0.45"/>
    <row r="127" ht="15.75" customHeight="1" x14ac:dyDescent="0.45"/>
    <row r="128" ht="15.75" customHeight="1" x14ac:dyDescent="0.45"/>
    <row r="129" ht="15.75" customHeight="1" x14ac:dyDescent="0.45"/>
    <row r="130" ht="15.75" customHeight="1" x14ac:dyDescent="0.45"/>
    <row r="131" ht="15.75" customHeight="1" x14ac:dyDescent="0.45"/>
    <row r="132" ht="15.75" customHeight="1" x14ac:dyDescent="0.45"/>
    <row r="133" ht="15.75" customHeight="1" x14ac:dyDescent="0.45"/>
    <row r="134" ht="15.75" customHeight="1" x14ac:dyDescent="0.45"/>
    <row r="135" ht="15.75" customHeight="1" x14ac:dyDescent="0.45"/>
    <row r="136" ht="15.75" customHeight="1" x14ac:dyDescent="0.45"/>
    <row r="137" ht="15.75" customHeight="1" x14ac:dyDescent="0.45"/>
    <row r="138" ht="15.75" customHeight="1" x14ac:dyDescent="0.45"/>
    <row r="139" ht="15.75" customHeight="1" x14ac:dyDescent="0.45"/>
    <row r="140" ht="15.75" customHeight="1" x14ac:dyDescent="0.45"/>
    <row r="141" ht="15.75" customHeight="1" x14ac:dyDescent="0.45"/>
    <row r="142" ht="15.75" customHeight="1" x14ac:dyDescent="0.45"/>
    <row r="143" ht="15.75" customHeight="1" x14ac:dyDescent="0.45"/>
    <row r="144" ht="15.75" customHeight="1" x14ac:dyDescent="0.45"/>
    <row r="145" ht="15.75" customHeight="1" x14ac:dyDescent="0.45"/>
    <row r="146" ht="15.75" customHeight="1" x14ac:dyDescent="0.45"/>
    <row r="147" ht="15.75" customHeight="1" x14ac:dyDescent="0.45"/>
    <row r="148" ht="15.75" customHeight="1" x14ac:dyDescent="0.45"/>
    <row r="149" ht="15.75" customHeight="1" x14ac:dyDescent="0.45"/>
    <row r="150" ht="15.75" customHeight="1" x14ac:dyDescent="0.45"/>
    <row r="151" ht="15.75" customHeight="1" x14ac:dyDescent="0.45"/>
    <row r="152" ht="15.75" customHeight="1" x14ac:dyDescent="0.45"/>
    <row r="153" ht="15.75" customHeight="1" x14ac:dyDescent="0.45"/>
    <row r="154" ht="15.75" customHeight="1" x14ac:dyDescent="0.45"/>
    <row r="155" ht="15.75" customHeight="1" x14ac:dyDescent="0.45"/>
    <row r="156" ht="15.75" customHeight="1" x14ac:dyDescent="0.45"/>
    <row r="157" ht="15.75" customHeight="1" x14ac:dyDescent="0.45"/>
    <row r="158" ht="15.75" customHeight="1" x14ac:dyDescent="0.45"/>
    <row r="159" ht="15.75" customHeight="1" x14ac:dyDescent="0.45"/>
    <row r="160" ht="15.75" customHeight="1" x14ac:dyDescent="0.45"/>
    <row r="161" ht="15.75" customHeight="1" x14ac:dyDescent="0.45"/>
    <row r="162" ht="15.75" customHeight="1" x14ac:dyDescent="0.45"/>
    <row r="163" ht="15.75" customHeight="1" x14ac:dyDescent="0.45"/>
    <row r="164" ht="15.75" customHeight="1" x14ac:dyDescent="0.45"/>
    <row r="165" ht="15.75" customHeight="1" x14ac:dyDescent="0.45"/>
    <row r="166" ht="15.75" customHeight="1" x14ac:dyDescent="0.45"/>
    <row r="167" ht="15.75" customHeight="1" x14ac:dyDescent="0.45"/>
    <row r="168" ht="15.75" customHeight="1" x14ac:dyDescent="0.45"/>
    <row r="169" ht="15.75" customHeight="1" x14ac:dyDescent="0.45"/>
    <row r="170" ht="15.75" customHeight="1" x14ac:dyDescent="0.45"/>
    <row r="171" ht="15.75" customHeight="1" x14ac:dyDescent="0.45"/>
    <row r="172" ht="15.75" customHeight="1" x14ac:dyDescent="0.45"/>
    <row r="173" ht="15.75" customHeight="1" x14ac:dyDescent="0.45"/>
    <row r="174" ht="15.75" customHeight="1" x14ac:dyDescent="0.45"/>
    <row r="175" ht="15.75" customHeight="1" x14ac:dyDescent="0.45"/>
    <row r="176" ht="15.75" customHeight="1" x14ac:dyDescent="0.45"/>
    <row r="177" ht="15.75" customHeight="1" x14ac:dyDescent="0.45"/>
    <row r="178" ht="15.75" customHeight="1" x14ac:dyDescent="0.45"/>
    <row r="179" ht="15.75" customHeight="1" x14ac:dyDescent="0.45"/>
    <row r="180" ht="15.75" customHeight="1" x14ac:dyDescent="0.45"/>
    <row r="181" ht="15.75" customHeight="1" x14ac:dyDescent="0.45"/>
    <row r="182" ht="15.75" customHeight="1" x14ac:dyDescent="0.45"/>
    <row r="183" ht="15.75" customHeight="1" x14ac:dyDescent="0.45"/>
    <row r="184" ht="15.75" customHeight="1" x14ac:dyDescent="0.45"/>
    <row r="185" ht="15.75" customHeight="1" x14ac:dyDescent="0.45"/>
    <row r="186" ht="15.75" customHeight="1" x14ac:dyDescent="0.45"/>
    <row r="187" ht="15.75" customHeight="1" x14ac:dyDescent="0.45"/>
    <row r="188" ht="15.75" customHeight="1" x14ac:dyDescent="0.45"/>
    <row r="189" ht="15.75" customHeight="1" x14ac:dyDescent="0.45"/>
    <row r="190" ht="15.75" customHeight="1" x14ac:dyDescent="0.45"/>
    <row r="191" ht="15.75" customHeight="1" x14ac:dyDescent="0.45"/>
    <row r="192" ht="15.75" customHeight="1" x14ac:dyDescent="0.45"/>
    <row r="193" ht="15.75" customHeight="1" x14ac:dyDescent="0.45"/>
    <row r="194" ht="15.75" customHeight="1" x14ac:dyDescent="0.45"/>
    <row r="195" ht="15.75" customHeight="1" x14ac:dyDescent="0.45"/>
    <row r="196" ht="15.75" customHeight="1" x14ac:dyDescent="0.45"/>
    <row r="197" ht="15.75" customHeight="1" x14ac:dyDescent="0.45"/>
    <row r="198" ht="15.75" customHeight="1" x14ac:dyDescent="0.45"/>
    <row r="199" ht="15.75" customHeight="1" x14ac:dyDescent="0.45"/>
    <row r="200" ht="15.75" customHeight="1" x14ac:dyDescent="0.45"/>
    <row r="201" ht="15.75" customHeight="1" x14ac:dyDescent="0.45"/>
    <row r="202" ht="15.75" customHeight="1" x14ac:dyDescent="0.45"/>
    <row r="203" ht="15.75" customHeight="1" x14ac:dyDescent="0.45"/>
    <row r="204" ht="15.75" customHeight="1" x14ac:dyDescent="0.45"/>
    <row r="205" ht="15.75" customHeight="1" x14ac:dyDescent="0.45"/>
    <row r="206" ht="15.75" customHeight="1" x14ac:dyDescent="0.45"/>
    <row r="207" ht="15.75" customHeight="1" x14ac:dyDescent="0.45"/>
    <row r="208" ht="15.75" customHeight="1" x14ac:dyDescent="0.45"/>
    <row r="209" ht="15.75" customHeight="1" x14ac:dyDescent="0.45"/>
    <row r="210" ht="15.75" customHeight="1" x14ac:dyDescent="0.45"/>
    <row r="211" ht="15.75" customHeight="1" x14ac:dyDescent="0.45"/>
    <row r="212" ht="15.75" customHeight="1" x14ac:dyDescent="0.45"/>
    <row r="213" ht="15.75" customHeight="1" x14ac:dyDescent="0.45"/>
    <row r="214" ht="15.75" customHeight="1" x14ac:dyDescent="0.45"/>
    <row r="215" ht="15.75" customHeight="1" x14ac:dyDescent="0.45"/>
    <row r="216" ht="15.75" customHeight="1" x14ac:dyDescent="0.45"/>
    <row r="217" ht="15.75" customHeight="1" x14ac:dyDescent="0.45"/>
    <row r="218" ht="15.75" customHeight="1" x14ac:dyDescent="0.45"/>
    <row r="219" ht="15.75" customHeight="1" x14ac:dyDescent="0.45"/>
    <row r="220" ht="15.75" customHeight="1" x14ac:dyDescent="0.45"/>
    <row r="221" ht="15.75" customHeight="1" x14ac:dyDescent="0.45"/>
    <row r="222" ht="15.75" customHeight="1" x14ac:dyDescent="0.45"/>
    <row r="223" ht="15.75" customHeight="1" x14ac:dyDescent="0.45"/>
    <row r="224" ht="15.75" customHeight="1" x14ac:dyDescent="0.45"/>
    <row r="225" ht="15.75" customHeight="1" x14ac:dyDescent="0.45"/>
    <row r="226" ht="15.75" customHeight="1" x14ac:dyDescent="0.45"/>
    <row r="227" ht="15.75" customHeight="1" x14ac:dyDescent="0.45"/>
    <row r="228" ht="15.75" customHeight="1" x14ac:dyDescent="0.45"/>
    <row r="229" ht="15.75" customHeight="1" x14ac:dyDescent="0.45"/>
    <row r="230" ht="15.75" customHeight="1" x14ac:dyDescent="0.45"/>
    <row r="231" ht="15.75" customHeight="1" x14ac:dyDescent="0.45"/>
    <row r="232" ht="15.75" customHeight="1" x14ac:dyDescent="0.45"/>
    <row r="233" ht="15.75" customHeight="1" x14ac:dyDescent="0.45"/>
    <row r="234" ht="15.75" customHeight="1" x14ac:dyDescent="0.45"/>
    <row r="235" ht="15.75" customHeight="1" x14ac:dyDescent="0.45"/>
    <row r="236" ht="15.75" customHeight="1" x14ac:dyDescent="0.45"/>
    <row r="237" ht="15.75" customHeight="1" x14ac:dyDescent="0.45"/>
    <row r="238" ht="15.75" customHeight="1" x14ac:dyDescent="0.45"/>
    <row r="239" ht="15.75" customHeight="1" x14ac:dyDescent="0.45"/>
    <row r="240" ht="15.75" customHeight="1" x14ac:dyDescent="0.45"/>
    <row r="241" ht="15.75" customHeight="1" x14ac:dyDescent="0.45"/>
    <row r="242" ht="15.75" customHeight="1" x14ac:dyDescent="0.45"/>
    <row r="243" ht="15.75" customHeight="1" x14ac:dyDescent="0.45"/>
    <row r="244" ht="15.75" customHeight="1" x14ac:dyDescent="0.45"/>
    <row r="245" ht="15.75" customHeight="1" x14ac:dyDescent="0.45"/>
    <row r="246" ht="15.75" customHeight="1" x14ac:dyDescent="0.45"/>
    <row r="247" ht="15.75" customHeight="1" x14ac:dyDescent="0.45"/>
    <row r="248" ht="15.75" customHeight="1" x14ac:dyDescent="0.45"/>
    <row r="249" ht="15.75" customHeight="1" x14ac:dyDescent="0.45"/>
    <row r="250" ht="15.75" customHeight="1" x14ac:dyDescent="0.45"/>
    <row r="251" ht="15.75" customHeight="1" x14ac:dyDescent="0.45"/>
    <row r="252" ht="15.75" customHeight="1" x14ac:dyDescent="0.45"/>
    <row r="253" ht="15.75" customHeight="1" x14ac:dyDescent="0.45"/>
    <row r="254" ht="15.75" customHeight="1" x14ac:dyDescent="0.45"/>
    <row r="255" ht="15.75" customHeight="1" x14ac:dyDescent="0.45"/>
    <row r="256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  <row r="993" ht="15.75" customHeight="1" x14ac:dyDescent="0.45"/>
    <row r="994" ht="15.75" customHeight="1" x14ac:dyDescent="0.45"/>
    <row r="995" ht="15.75" customHeight="1" x14ac:dyDescent="0.45"/>
    <row r="996" ht="15.75" customHeight="1" x14ac:dyDescent="0.45"/>
    <row r="997" ht="15.75" customHeight="1" x14ac:dyDescent="0.45"/>
    <row r="998" ht="15.75" customHeight="1" x14ac:dyDescent="0.45"/>
    <row r="999" ht="15.75" customHeight="1" x14ac:dyDescent="0.45"/>
    <row r="1000" ht="15.75" customHeight="1" x14ac:dyDescent="0.45"/>
  </sheetData>
  <sheetProtection algorithmName="SHA-512" hashValue="iPpsYHOiY4K4Qd9PAzOH6sd5WQ0jFIGR3qrDgJhsuNZPawuztxjcsxPgInNg6kFq/ypKjFpikP5G2DseHKC2Bw==" saltValue="5vxEa1FRjFpNjM82KkBckA==" spinCount="100000" sheet="1" objects="1" scenarios="1"/>
  <mergeCells count="6">
    <mergeCell ref="B7:N7"/>
    <mergeCell ref="B8:B9"/>
    <mergeCell ref="C8:E8"/>
    <mergeCell ref="F8:H8"/>
    <mergeCell ref="I8:K8"/>
    <mergeCell ref="L8:N8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5:P1000"/>
  <sheetViews>
    <sheetView topLeftCell="R1" workbookViewId="0">
      <selection activeCell="C5" sqref="C5:O13"/>
    </sheetView>
  </sheetViews>
  <sheetFormatPr baseColWidth="10" defaultColWidth="14.3984375" defaultRowHeight="15" customHeight="1" x14ac:dyDescent="0.45"/>
  <cols>
    <col min="3" max="3" width="32.1328125" customWidth="1"/>
    <col min="4" max="4" width="13.86328125" customWidth="1"/>
    <col min="5" max="5" width="10.1328125" bestFit="1" customWidth="1"/>
    <col min="6" max="6" width="11.3984375" customWidth="1"/>
    <col min="7" max="7" width="14.265625" customWidth="1"/>
    <col min="8" max="8" width="10.1328125" bestFit="1" customWidth="1"/>
    <col min="9" max="9" width="11.59765625" bestFit="1" customWidth="1"/>
    <col min="10" max="10" width="13.59765625" customWidth="1"/>
    <col min="11" max="11" width="10.1328125" bestFit="1" customWidth="1"/>
    <col min="12" max="12" width="12.1328125" customWidth="1"/>
    <col min="13" max="13" width="13.3984375" customWidth="1"/>
    <col min="14" max="14" width="10.1328125" bestFit="1" customWidth="1"/>
    <col min="15" max="15" width="11.59765625" customWidth="1"/>
    <col min="16" max="32" width="10.73046875" customWidth="1"/>
  </cols>
  <sheetData>
    <row r="5" spans="2:16" ht="29.65" x14ac:dyDescent="0.45">
      <c r="B5" s="5"/>
      <c r="C5" s="31" t="s">
        <v>139</v>
      </c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5"/>
    </row>
    <row r="6" spans="2:16" ht="15" customHeight="1" x14ac:dyDescent="0.45">
      <c r="B6" s="5"/>
      <c r="C6" s="32" t="s">
        <v>128</v>
      </c>
      <c r="D6" s="33" t="s">
        <v>132</v>
      </c>
      <c r="E6" s="33"/>
      <c r="F6" s="33"/>
      <c r="G6" s="33" t="s">
        <v>133</v>
      </c>
      <c r="H6" s="33"/>
      <c r="I6" s="33"/>
      <c r="J6" s="33" t="s">
        <v>134</v>
      </c>
      <c r="K6" s="33"/>
      <c r="L6" s="33"/>
      <c r="M6" s="33" t="s">
        <v>11</v>
      </c>
      <c r="N6" s="33"/>
      <c r="O6" s="33"/>
      <c r="P6" s="5"/>
    </row>
    <row r="7" spans="2:16" ht="70.5" x14ac:dyDescent="0.45">
      <c r="B7" s="5"/>
      <c r="C7" s="51"/>
      <c r="D7" s="34" t="s">
        <v>127</v>
      </c>
      <c r="E7" s="34" t="s">
        <v>126</v>
      </c>
      <c r="F7" s="34" t="s">
        <v>105</v>
      </c>
      <c r="G7" s="34" t="s">
        <v>127</v>
      </c>
      <c r="H7" s="34" t="s">
        <v>126</v>
      </c>
      <c r="I7" s="34" t="s">
        <v>105</v>
      </c>
      <c r="J7" s="34" t="s">
        <v>127</v>
      </c>
      <c r="K7" s="34" t="s">
        <v>126</v>
      </c>
      <c r="L7" s="34" t="s">
        <v>105</v>
      </c>
      <c r="M7" s="34" t="s">
        <v>127</v>
      </c>
      <c r="N7" s="34" t="s">
        <v>126</v>
      </c>
      <c r="O7" s="34" t="s">
        <v>105</v>
      </c>
    </row>
    <row r="8" spans="2:16" ht="35.25" x14ac:dyDescent="0.45">
      <c r="C8" s="50" t="s">
        <v>45</v>
      </c>
      <c r="D8" s="43">
        <v>2992</v>
      </c>
      <c r="E8" s="43">
        <v>419</v>
      </c>
      <c r="F8" s="43">
        <v>3733</v>
      </c>
      <c r="G8" s="43">
        <v>4925</v>
      </c>
      <c r="H8" s="43">
        <v>86</v>
      </c>
      <c r="I8" s="43">
        <v>3701</v>
      </c>
      <c r="J8" s="43">
        <v>3540</v>
      </c>
      <c r="K8" s="43">
        <v>575</v>
      </c>
      <c r="L8" s="43">
        <v>5356</v>
      </c>
      <c r="M8" s="43">
        <f>J8+G8+D8</f>
        <v>11457</v>
      </c>
      <c r="N8" s="43">
        <f>K8+H8+E8</f>
        <v>1080</v>
      </c>
      <c r="O8" s="43">
        <f>F8+I8+L8</f>
        <v>12790</v>
      </c>
      <c r="P8" s="5"/>
    </row>
    <row r="9" spans="2:16" ht="17.649999999999999" x14ac:dyDescent="0.45">
      <c r="C9" s="50" t="s">
        <v>40</v>
      </c>
      <c r="D9" s="43">
        <v>3820</v>
      </c>
      <c r="E9" s="43">
        <v>1585</v>
      </c>
      <c r="F9" s="43">
        <v>5570</v>
      </c>
      <c r="G9" s="43">
        <v>3999</v>
      </c>
      <c r="H9" s="43">
        <v>1686</v>
      </c>
      <c r="I9" s="43">
        <v>6373</v>
      </c>
      <c r="J9" s="43">
        <v>4717</v>
      </c>
      <c r="K9" s="43">
        <v>1495</v>
      </c>
      <c r="L9" s="43">
        <v>8553</v>
      </c>
      <c r="M9" s="43">
        <f t="shared" ref="M9:M12" si="0">J9+G9+D9</f>
        <v>12536</v>
      </c>
      <c r="N9" s="43">
        <f>K9+H9+E9</f>
        <v>4766</v>
      </c>
      <c r="O9" s="43">
        <f>F9+I9+L9</f>
        <v>20496</v>
      </c>
    </row>
    <row r="10" spans="2:16" ht="17.649999999999999" x14ac:dyDescent="0.45">
      <c r="C10" s="50" t="s">
        <v>41</v>
      </c>
      <c r="D10" s="43">
        <v>8944</v>
      </c>
      <c r="E10" s="43">
        <v>4169</v>
      </c>
      <c r="F10" s="43">
        <v>9190</v>
      </c>
      <c r="G10" s="43">
        <v>15899</v>
      </c>
      <c r="H10" s="43">
        <v>7207</v>
      </c>
      <c r="I10" s="43">
        <v>14579</v>
      </c>
      <c r="J10" s="43">
        <v>9273</v>
      </c>
      <c r="K10" s="43">
        <v>2497</v>
      </c>
      <c r="L10" s="43">
        <v>10474</v>
      </c>
      <c r="M10" s="43">
        <f t="shared" si="0"/>
        <v>34116</v>
      </c>
      <c r="N10" s="43">
        <f>K10+H10+E10</f>
        <v>13873</v>
      </c>
      <c r="O10" s="43">
        <f>F10+I10+L10</f>
        <v>34243</v>
      </c>
    </row>
    <row r="11" spans="2:16" ht="35.25" x14ac:dyDescent="0.45">
      <c r="C11" s="50" t="s">
        <v>42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>
        <v>0</v>
      </c>
      <c r="J11" s="43">
        <v>0</v>
      </c>
      <c r="K11" s="43">
        <v>0</v>
      </c>
      <c r="L11" s="43">
        <v>0</v>
      </c>
      <c r="M11" s="43">
        <f>J11+G11+D11</f>
        <v>0</v>
      </c>
      <c r="N11" s="43">
        <f>K11+H11+E11</f>
        <v>0</v>
      </c>
      <c r="O11" s="43">
        <f>F11+I11+L11</f>
        <v>0</v>
      </c>
    </row>
    <row r="12" spans="2:16" ht="52.9" x14ac:dyDescent="0.45">
      <c r="C12" s="50" t="s">
        <v>43</v>
      </c>
      <c r="D12" s="43">
        <v>259</v>
      </c>
      <c r="E12" s="43">
        <v>259</v>
      </c>
      <c r="F12" s="43">
        <v>259</v>
      </c>
      <c r="G12" s="43">
        <v>259</v>
      </c>
      <c r="H12" s="43">
        <v>0</v>
      </c>
      <c r="I12" s="43">
        <v>259</v>
      </c>
      <c r="J12" s="43">
        <v>259</v>
      </c>
      <c r="K12" s="43">
        <v>0</v>
      </c>
      <c r="L12" s="43">
        <v>259</v>
      </c>
      <c r="M12" s="43">
        <f t="shared" si="0"/>
        <v>777</v>
      </c>
      <c r="N12" s="43">
        <f>K12+H12+E12</f>
        <v>259</v>
      </c>
      <c r="O12" s="43">
        <f>F12+I12+L12</f>
        <v>777</v>
      </c>
    </row>
    <row r="13" spans="2:16" ht="17.649999999999999" x14ac:dyDescent="0.65">
      <c r="C13" s="39" t="s">
        <v>107</v>
      </c>
      <c r="D13" s="45">
        <f t="shared" ref="D13:O13" si="1">SUM(D8:D12)</f>
        <v>16015</v>
      </c>
      <c r="E13" s="45">
        <f t="shared" si="1"/>
        <v>6432</v>
      </c>
      <c r="F13" s="45">
        <f t="shared" si="1"/>
        <v>18752</v>
      </c>
      <c r="G13" s="45">
        <f t="shared" si="1"/>
        <v>25082</v>
      </c>
      <c r="H13" s="45">
        <f t="shared" si="1"/>
        <v>8979</v>
      </c>
      <c r="I13" s="45">
        <f t="shared" si="1"/>
        <v>24912</v>
      </c>
      <c r="J13" s="45">
        <f t="shared" si="1"/>
        <v>17789</v>
      </c>
      <c r="K13" s="45">
        <f t="shared" si="1"/>
        <v>4567</v>
      </c>
      <c r="L13" s="45">
        <f t="shared" si="1"/>
        <v>24642</v>
      </c>
      <c r="M13" s="46">
        <f t="shared" si="1"/>
        <v>58886</v>
      </c>
      <c r="N13" s="46">
        <f t="shared" si="1"/>
        <v>19978</v>
      </c>
      <c r="O13" s="46">
        <f t="shared" si="1"/>
        <v>68306</v>
      </c>
    </row>
    <row r="14" spans="2:16" ht="15" customHeight="1" x14ac:dyDescent="0.45">
      <c r="K14" s="5"/>
      <c r="L14" s="5"/>
      <c r="M14" s="5"/>
      <c r="N14" s="5"/>
      <c r="O14" s="5"/>
    </row>
    <row r="21" ht="15.75" customHeight="1" x14ac:dyDescent="0.45"/>
    <row r="22" ht="15.75" customHeight="1" x14ac:dyDescent="0.45"/>
    <row r="23" ht="15.75" customHeight="1" x14ac:dyDescent="0.45"/>
    <row r="24" ht="15.75" customHeight="1" x14ac:dyDescent="0.45"/>
    <row r="25" ht="15.75" customHeight="1" x14ac:dyDescent="0.45"/>
    <row r="26" ht="15.75" customHeight="1" x14ac:dyDescent="0.45"/>
    <row r="27" ht="15.75" customHeight="1" x14ac:dyDescent="0.45"/>
    <row r="28" ht="15.75" customHeight="1" x14ac:dyDescent="0.45"/>
    <row r="29" ht="15.75" customHeight="1" x14ac:dyDescent="0.45"/>
    <row r="30" ht="15.75" customHeight="1" x14ac:dyDescent="0.45"/>
    <row r="31" ht="15.75" customHeight="1" x14ac:dyDescent="0.45"/>
    <row r="32" ht="15.75" customHeight="1" x14ac:dyDescent="0.45"/>
    <row r="33" ht="15.75" customHeight="1" x14ac:dyDescent="0.45"/>
    <row r="34" ht="15.75" customHeight="1" x14ac:dyDescent="0.45"/>
    <row r="35" ht="15.75" customHeight="1" x14ac:dyDescent="0.45"/>
    <row r="36" ht="15.75" customHeight="1" x14ac:dyDescent="0.45"/>
    <row r="37" ht="15.75" customHeight="1" x14ac:dyDescent="0.45"/>
    <row r="38" ht="15.75" customHeight="1" x14ac:dyDescent="0.45"/>
    <row r="39" ht="15.75" customHeight="1" x14ac:dyDescent="0.45"/>
    <row r="40" ht="15.75" customHeight="1" x14ac:dyDescent="0.45"/>
    <row r="41" ht="15.75" customHeight="1" x14ac:dyDescent="0.45"/>
    <row r="42" ht="15.75" customHeight="1" x14ac:dyDescent="0.45"/>
    <row r="43" ht="15.75" customHeight="1" x14ac:dyDescent="0.45"/>
    <row r="44" ht="15.75" customHeight="1" x14ac:dyDescent="0.45"/>
    <row r="45" ht="15.75" customHeight="1" x14ac:dyDescent="0.45"/>
    <row r="46" ht="15.75" customHeight="1" x14ac:dyDescent="0.45"/>
    <row r="47" ht="15.75" customHeight="1" x14ac:dyDescent="0.45"/>
    <row r="48" ht="15.75" customHeight="1" x14ac:dyDescent="0.45"/>
    <row r="49" ht="15.75" customHeight="1" x14ac:dyDescent="0.45"/>
    <row r="50" ht="15.75" customHeight="1" x14ac:dyDescent="0.45"/>
    <row r="51" ht="15.75" customHeight="1" x14ac:dyDescent="0.45"/>
    <row r="52" ht="15.75" customHeight="1" x14ac:dyDescent="0.45"/>
    <row r="53" ht="15.75" customHeight="1" x14ac:dyDescent="0.45"/>
    <row r="54" ht="15.75" customHeight="1" x14ac:dyDescent="0.45"/>
    <row r="55" ht="15.75" customHeight="1" x14ac:dyDescent="0.45"/>
    <row r="56" ht="15.75" customHeight="1" x14ac:dyDescent="0.45"/>
    <row r="57" ht="15.75" customHeight="1" x14ac:dyDescent="0.45"/>
    <row r="58" ht="15.75" customHeight="1" x14ac:dyDescent="0.45"/>
    <row r="59" ht="15.75" customHeight="1" x14ac:dyDescent="0.45"/>
    <row r="60" ht="15.75" customHeight="1" x14ac:dyDescent="0.45"/>
    <row r="61" ht="15.75" customHeight="1" x14ac:dyDescent="0.45"/>
    <row r="62" ht="15.75" customHeight="1" x14ac:dyDescent="0.45"/>
    <row r="63" ht="15.75" customHeight="1" x14ac:dyDescent="0.45"/>
    <row r="64" ht="15.75" customHeight="1" x14ac:dyDescent="0.45"/>
    <row r="65" ht="15.75" customHeight="1" x14ac:dyDescent="0.45"/>
    <row r="66" ht="15.75" customHeight="1" x14ac:dyDescent="0.45"/>
    <row r="67" ht="15.75" customHeight="1" x14ac:dyDescent="0.45"/>
    <row r="68" ht="15.75" customHeight="1" x14ac:dyDescent="0.45"/>
    <row r="69" ht="15.75" customHeight="1" x14ac:dyDescent="0.45"/>
    <row r="70" ht="15.75" customHeight="1" x14ac:dyDescent="0.45"/>
    <row r="71" ht="15.75" customHeight="1" x14ac:dyDescent="0.45"/>
    <row r="72" ht="15.75" customHeight="1" x14ac:dyDescent="0.45"/>
    <row r="73" ht="15.75" customHeight="1" x14ac:dyDescent="0.45"/>
    <row r="74" ht="15.75" customHeight="1" x14ac:dyDescent="0.45"/>
    <row r="75" ht="15.75" customHeight="1" x14ac:dyDescent="0.45"/>
    <row r="76" ht="15.75" customHeight="1" x14ac:dyDescent="0.45"/>
    <row r="77" ht="15.75" customHeight="1" x14ac:dyDescent="0.45"/>
    <row r="78" ht="15.75" customHeight="1" x14ac:dyDescent="0.45"/>
    <row r="79" ht="15.75" customHeight="1" x14ac:dyDescent="0.45"/>
    <row r="80" ht="15.75" customHeight="1" x14ac:dyDescent="0.45"/>
    <row r="81" ht="15.75" customHeight="1" x14ac:dyDescent="0.45"/>
    <row r="82" ht="15.75" customHeight="1" x14ac:dyDescent="0.45"/>
    <row r="83" ht="15.75" customHeight="1" x14ac:dyDescent="0.45"/>
    <row r="84" ht="15.75" customHeight="1" x14ac:dyDescent="0.45"/>
    <row r="85" ht="15.75" customHeight="1" x14ac:dyDescent="0.45"/>
    <row r="86" ht="15.75" customHeight="1" x14ac:dyDescent="0.45"/>
    <row r="87" ht="15.75" customHeight="1" x14ac:dyDescent="0.45"/>
    <row r="88" ht="15.75" customHeight="1" x14ac:dyDescent="0.45"/>
    <row r="89" ht="15.75" customHeight="1" x14ac:dyDescent="0.45"/>
    <row r="90" ht="15.75" customHeight="1" x14ac:dyDescent="0.45"/>
    <row r="91" ht="15.75" customHeight="1" x14ac:dyDescent="0.45"/>
    <row r="92" ht="15.75" customHeight="1" x14ac:dyDescent="0.45"/>
    <row r="93" ht="15.75" customHeight="1" x14ac:dyDescent="0.45"/>
    <row r="94" ht="15.75" customHeight="1" x14ac:dyDescent="0.45"/>
    <row r="95" ht="15.75" customHeight="1" x14ac:dyDescent="0.45"/>
    <row r="96" ht="15.75" customHeight="1" x14ac:dyDescent="0.45"/>
    <row r="97" ht="15.75" customHeight="1" x14ac:dyDescent="0.45"/>
    <row r="98" ht="15.75" customHeight="1" x14ac:dyDescent="0.45"/>
    <row r="99" ht="15.75" customHeight="1" x14ac:dyDescent="0.45"/>
    <row r="100" ht="15.75" customHeight="1" x14ac:dyDescent="0.45"/>
    <row r="101" ht="15.75" customHeight="1" x14ac:dyDescent="0.45"/>
    <row r="102" ht="15.75" customHeight="1" x14ac:dyDescent="0.45"/>
    <row r="103" ht="15.75" customHeight="1" x14ac:dyDescent="0.45"/>
    <row r="104" ht="15.75" customHeight="1" x14ac:dyDescent="0.45"/>
    <row r="105" ht="15.75" customHeight="1" x14ac:dyDescent="0.45"/>
    <row r="106" ht="15.75" customHeight="1" x14ac:dyDescent="0.45"/>
    <row r="107" ht="15.75" customHeight="1" x14ac:dyDescent="0.45"/>
    <row r="108" ht="15.75" customHeight="1" x14ac:dyDescent="0.45"/>
    <row r="109" ht="15.75" customHeight="1" x14ac:dyDescent="0.45"/>
    <row r="110" ht="15.75" customHeight="1" x14ac:dyDescent="0.45"/>
    <row r="111" ht="15.75" customHeight="1" x14ac:dyDescent="0.45"/>
    <row r="112" ht="15.75" customHeight="1" x14ac:dyDescent="0.45"/>
    <row r="113" ht="15.75" customHeight="1" x14ac:dyDescent="0.45"/>
    <row r="114" ht="15.75" customHeight="1" x14ac:dyDescent="0.45"/>
    <row r="115" ht="15.75" customHeight="1" x14ac:dyDescent="0.45"/>
    <row r="116" ht="15.75" customHeight="1" x14ac:dyDescent="0.45"/>
    <row r="117" ht="15.75" customHeight="1" x14ac:dyDescent="0.45"/>
    <row r="118" ht="15.75" customHeight="1" x14ac:dyDescent="0.45"/>
    <row r="119" ht="15.75" customHeight="1" x14ac:dyDescent="0.45"/>
    <row r="120" ht="15.75" customHeight="1" x14ac:dyDescent="0.45"/>
    <row r="121" ht="15.75" customHeight="1" x14ac:dyDescent="0.45"/>
    <row r="122" ht="15.75" customHeight="1" x14ac:dyDescent="0.45"/>
    <row r="123" ht="15.75" customHeight="1" x14ac:dyDescent="0.45"/>
    <row r="124" ht="15.75" customHeight="1" x14ac:dyDescent="0.45"/>
    <row r="125" ht="15.75" customHeight="1" x14ac:dyDescent="0.45"/>
    <row r="126" ht="15.75" customHeight="1" x14ac:dyDescent="0.45"/>
    <row r="127" ht="15.75" customHeight="1" x14ac:dyDescent="0.45"/>
    <row r="128" ht="15.75" customHeight="1" x14ac:dyDescent="0.45"/>
    <row r="129" ht="15.75" customHeight="1" x14ac:dyDescent="0.45"/>
    <row r="130" ht="15.75" customHeight="1" x14ac:dyDescent="0.45"/>
    <row r="131" ht="15.75" customHeight="1" x14ac:dyDescent="0.45"/>
    <row r="132" ht="15.75" customHeight="1" x14ac:dyDescent="0.45"/>
    <row r="133" ht="15.75" customHeight="1" x14ac:dyDescent="0.45"/>
    <row r="134" ht="15.75" customHeight="1" x14ac:dyDescent="0.45"/>
    <row r="135" ht="15.75" customHeight="1" x14ac:dyDescent="0.45"/>
    <row r="136" ht="15.75" customHeight="1" x14ac:dyDescent="0.45"/>
    <row r="137" ht="15.75" customHeight="1" x14ac:dyDescent="0.45"/>
    <row r="138" ht="15.75" customHeight="1" x14ac:dyDescent="0.45"/>
    <row r="139" ht="15.75" customHeight="1" x14ac:dyDescent="0.45"/>
    <row r="140" ht="15.75" customHeight="1" x14ac:dyDescent="0.45"/>
    <row r="141" ht="15.75" customHeight="1" x14ac:dyDescent="0.45"/>
    <row r="142" ht="15.75" customHeight="1" x14ac:dyDescent="0.45"/>
    <row r="143" ht="15.75" customHeight="1" x14ac:dyDescent="0.45"/>
    <row r="144" ht="15.75" customHeight="1" x14ac:dyDescent="0.45"/>
    <row r="145" ht="15.75" customHeight="1" x14ac:dyDescent="0.45"/>
    <row r="146" ht="15.75" customHeight="1" x14ac:dyDescent="0.45"/>
    <row r="147" ht="15.75" customHeight="1" x14ac:dyDescent="0.45"/>
    <row r="148" ht="15.75" customHeight="1" x14ac:dyDescent="0.45"/>
    <row r="149" ht="15.75" customHeight="1" x14ac:dyDescent="0.45"/>
    <row r="150" ht="15.75" customHeight="1" x14ac:dyDescent="0.45"/>
    <row r="151" ht="15.75" customHeight="1" x14ac:dyDescent="0.45"/>
    <row r="152" ht="15.75" customHeight="1" x14ac:dyDescent="0.45"/>
    <row r="153" ht="15.75" customHeight="1" x14ac:dyDescent="0.45"/>
    <row r="154" ht="15.75" customHeight="1" x14ac:dyDescent="0.45"/>
    <row r="155" ht="15.75" customHeight="1" x14ac:dyDescent="0.45"/>
    <row r="156" ht="15.75" customHeight="1" x14ac:dyDescent="0.45"/>
    <row r="157" ht="15.75" customHeight="1" x14ac:dyDescent="0.45"/>
    <row r="158" ht="15.75" customHeight="1" x14ac:dyDescent="0.45"/>
    <row r="159" ht="15.75" customHeight="1" x14ac:dyDescent="0.45"/>
    <row r="160" ht="15.75" customHeight="1" x14ac:dyDescent="0.45"/>
    <row r="161" ht="15.75" customHeight="1" x14ac:dyDescent="0.45"/>
    <row r="162" ht="15.75" customHeight="1" x14ac:dyDescent="0.45"/>
    <row r="163" ht="15.75" customHeight="1" x14ac:dyDescent="0.45"/>
    <row r="164" ht="15.75" customHeight="1" x14ac:dyDescent="0.45"/>
    <row r="165" ht="15.75" customHeight="1" x14ac:dyDescent="0.45"/>
    <row r="166" ht="15.75" customHeight="1" x14ac:dyDescent="0.45"/>
    <row r="167" ht="15.75" customHeight="1" x14ac:dyDescent="0.45"/>
    <row r="168" ht="15.75" customHeight="1" x14ac:dyDescent="0.45"/>
    <row r="169" ht="15.75" customHeight="1" x14ac:dyDescent="0.45"/>
    <row r="170" ht="15.75" customHeight="1" x14ac:dyDescent="0.45"/>
    <row r="171" ht="15.75" customHeight="1" x14ac:dyDescent="0.45"/>
    <row r="172" ht="15.75" customHeight="1" x14ac:dyDescent="0.45"/>
    <row r="173" ht="15.75" customHeight="1" x14ac:dyDescent="0.45"/>
    <row r="174" ht="15.75" customHeight="1" x14ac:dyDescent="0.45"/>
    <row r="175" ht="15.75" customHeight="1" x14ac:dyDescent="0.45"/>
    <row r="176" ht="15.75" customHeight="1" x14ac:dyDescent="0.45"/>
    <row r="177" ht="15.75" customHeight="1" x14ac:dyDescent="0.45"/>
    <row r="178" ht="15.75" customHeight="1" x14ac:dyDescent="0.45"/>
    <row r="179" ht="15.75" customHeight="1" x14ac:dyDescent="0.45"/>
    <row r="180" ht="15.75" customHeight="1" x14ac:dyDescent="0.45"/>
    <row r="181" ht="15.75" customHeight="1" x14ac:dyDescent="0.45"/>
    <row r="182" ht="15.75" customHeight="1" x14ac:dyDescent="0.45"/>
    <row r="183" ht="15.75" customHeight="1" x14ac:dyDescent="0.45"/>
    <row r="184" ht="15.75" customHeight="1" x14ac:dyDescent="0.45"/>
    <row r="185" ht="15.75" customHeight="1" x14ac:dyDescent="0.45"/>
    <row r="186" ht="15.75" customHeight="1" x14ac:dyDescent="0.45"/>
    <row r="187" ht="15.75" customHeight="1" x14ac:dyDescent="0.45"/>
    <row r="188" ht="15.75" customHeight="1" x14ac:dyDescent="0.45"/>
    <row r="189" ht="15.75" customHeight="1" x14ac:dyDescent="0.45"/>
    <row r="190" ht="15.75" customHeight="1" x14ac:dyDescent="0.45"/>
    <row r="191" ht="15.75" customHeight="1" x14ac:dyDescent="0.45"/>
    <row r="192" ht="15.75" customHeight="1" x14ac:dyDescent="0.45"/>
    <row r="193" ht="15.75" customHeight="1" x14ac:dyDescent="0.45"/>
    <row r="194" ht="15.75" customHeight="1" x14ac:dyDescent="0.45"/>
    <row r="195" ht="15.75" customHeight="1" x14ac:dyDescent="0.45"/>
    <row r="196" ht="15.75" customHeight="1" x14ac:dyDescent="0.45"/>
    <row r="197" ht="15.75" customHeight="1" x14ac:dyDescent="0.45"/>
    <row r="198" ht="15.75" customHeight="1" x14ac:dyDescent="0.45"/>
    <row r="199" ht="15.75" customHeight="1" x14ac:dyDescent="0.45"/>
    <row r="200" ht="15.75" customHeight="1" x14ac:dyDescent="0.45"/>
    <row r="201" ht="15.75" customHeight="1" x14ac:dyDescent="0.45"/>
    <row r="202" ht="15.75" customHeight="1" x14ac:dyDescent="0.45"/>
    <row r="203" ht="15.75" customHeight="1" x14ac:dyDescent="0.45"/>
    <row r="204" ht="15.75" customHeight="1" x14ac:dyDescent="0.45"/>
    <row r="205" ht="15.75" customHeight="1" x14ac:dyDescent="0.45"/>
    <row r="206" ht="15.75" customHeight="1" x14ac:dyDescent="0.45"/>
    <row r="207" ht="15.75" customHeight="1" x14ac:dyDescent="0.45"/>
    <row r="208" ht="15.75" customHeight="1" x14ac:dyDescent="0.45"/>
    <row r="209" ht="15.75" customHeight="1" x14ac:dyDescent="0.45"/>
    <row r="210" ht="15.75" customHeight="1" x14ac:dyDescent="0.45"/>
    <row r="211" ht="15.75" customHeight="1" x14ac:dyDescent="0.45"/>
    <row r="212" ht="15.75" customHeight="1" x14ac:dyDescent="0.45"/>
    <row r="213" ht="15.75" customHeight="1" x14ac:dyDescent="0.45"/>
    <row r="214" ht="15.75" customHeight="1" x14ac:dyDescent="0.45"/>
    <row r="215" ht="15.75" customHeight="1" x14ac:dyDescent="0.45"/>
    <row r="216" ht="15.75" customHeight="1" x14ac:dyDescent="0.45"/>
    <row r="217" ht="15.75" customHeight="1" x14ac:dyDescent="0.45"/>
    <row r="218" ht="15.75" customHeight="1" x14ac:dyDescent="0.45"/>
    <row r="219" ht="15.75" customHeight="1" x14ac:dyDescent="0.45"/>
    <row r="220" ht="15.75" customHeight="1" x14ac:dyDescent="0.45"/>
    <row r="221" ht="15.75" customHeight="1" x14ac:dyDescent="0.45"/>
    <row r="222" ht="15.75" customHeight="1" x14ac:dyDescent="0.45"/>
    <row r="223" ht="15.75" customHeight="1" x14ac:dyDescent="0.45"/>
    <row r="224" ht="15.75" customHeight="1" x14ac:dyDescent="0.45"/>
    <row r="225" ht="15.75" customHeight="1" x14ac:dyDescent="0.45"/>
    <row r="226" ht="15.75" customHeight="1" x14ac:dyDescent="0.45"/>
    <row r="227" ht="15.75" customHeight="1" x14ac:dyDescent="0.45"/>
    <row r="228" ht="15.75" customHeight="1" x14ac:dyDescent="0.45"/>
    <row r="229" ht="15.75" customHeight="1" x14ac:dyDescent="0.45"/>
    <row r="230" ht="15.75" customHeight="1" x14ac:dyDescent="0.45"/>
    <row r="231" ht="15.75" customHeight="1" x14ac:dyDescent="0.45"/>
    <row r="232" ht="15.75" customHeight="1" x14ac:dyDescent="0.45"/>
    <row r="233" ht="15.75" customHeight="1" x14ac:dyDescent="0.45"/>
    <row r="234" ht="15.75" customHeight="1" x14ac:dyDescent="0.45"/>
    <row r="235" ht="15.75" customHeight="1" x14ac:dyDescent="0.45"/>
    <row r="236" ht="15.75" customHeight="1" x14ac:dyDescent="0.45"/>
    <row r="237" ht="15.75" customHeight="1" x14ac:dyDescent="0.45"/>
    <row r="238" ht="15.75" customHeight="1" x14ac:dyDescent="0.45"/>
    <row r="239" ht="15.75" customHeight="1" x14ac:dyDescent="0.45"/>
    <row r="240" ht="15.75" customHeight="1" x14ac:dyDescent="0.45"/>
    <row r="241" ht="15.75" customHeight="1" x14ac:dyDescent="0.45"/>
    <row r="242" ht="15.75" customHeight="1" x14ac:dyDescent="0.45"/>
    <row r="243" ht="15.75" customHeight="1" x14ac:dyDescent="0.45"/>
    <row r="244" ht="15.75" customHeight="1" x14ac:dyDescent="0.45"/>
    <row r="245" ht="15.75" customHeight="1" x14ac:dyDescent="0.45"/>
    <row r="246" ht="15.75" customHeight="1" x14ac:dyDescent="0.45"/>
    <row r="247" ht="15.75" customHeight="1" x14ac:dyDescent="0.45"/>
    <row r="248" ht="15.75" customHeight="1" x14ac:dyDescent="0.45"/>
    <row r="249" ht="15.75" customHeight="1" x14ac:dyDescent="0.45"/>
    <row r="250" ht="15.75" customHeight="1" x14ac:dyDescent="0.45"/>
    <row r="251" ht="15.75" customHeight="1" x14ac:dyDescent="0.45"/>
    <row r="252" ht="15.75" customHeight="1" x14ac:dyDescent="0.45"/>
    <row r="253" ht="15.75" customHeight="1" x14ac:dyDescent="0.45"/>
    <row r="254" ht="15.75" customHeight="1" x14ac:dyDescent="0.45"/>
    <row r="255" ht="15.75" customHeight="1" x14ac:dyDescent="0.45"/>
    <row r="256" ht="15.75" customHeight="1" x14ac:dyDescent="0.45"/>
    <row r="257" ht="15.75" customHeight="1" x14ac:dyDescent="0.45"/>
    <row r="258" ht="15.75" customHeight="1" x14ac:dyDescent="0.45"/>
    <row r="259" ht="15.75" customHeight="1" x14ac:dyDescent="0.45"/>
    <row r="260" ht="15.75" customHeight="1" x14ac:dyDescent="0.45"/>
    <row r="261" ht="15.75" customHeight="1" x14ac:dyDescent="0.45"/>
    <row r="262" ht="15.75" customHeight="1" x14ac:dyDescent="0.45"/>
    <row r="263" ht="15.75" customHeight="1" x14ac:dyDescent="0.45"/>
    <row r="264" ht="15.75" customHeight="1" x14ac:dyDescent="0.45"/>
    <row r="265" ht="15.75" customHeight="1" x14ac:dyDescent="0.45"/>
    <row r="266" ht="15.75" customHeight="1" x14ac:dyDescent="0.45"/>
    <row r="267" ht="15.75" customHeight="1" x14ac:dyDescent="0.45"/>
    <row r="268" ht="15.75" customHeight="1" x14ac:dyDescent="0.45"/>
    <row r="269" ht="15.75" customHeight="1" x14ac:dyDescent="0.45"/>
    <row r="270" ht="15.75" customHeight="1" x14ac:dyDescent="0.45"/>
    <row r="271" ht="15.75" customHeight="1" x14ac:dyDescent="0.45"/>
    <row r="272" ht="15.75" customHeight="1" x14ac:dyDescent="0.45"/>
    <row r="273" ht="15.75" customHeight="1" x14ac:dyDescent="0.45"/>
    <row r="274" ht="15.75" customHeight="1" x14ac:dyDescent="0.45"/>
    <row r="275" ht="15.75" customHeight="1" x14ac:dyDescent="0.45"/>
    <row r="276" ht="15.75" customHeight="1" x14ac:dyDescent="0.45"/>
    <row r="277" ht="15.75" customHeight="1" x14ac:dyDescent="0.45"/>
    <row r="278" ht="15.75" customHeight="1" x14ac:dyDescent="0.45"/>
    <row r="279" ht="15.75" customHeight="1" x14ac:dyDescent="0.45"/>
    <row r="280" ht="15.75" customHeight="1" x14ac:dyDescent="0.45"/>
    <row r="281" ht="15.75" customHeight="1" x14ac:dyDescent="0.45"/>
    <row r="282" ht="15.75" customHeight="1" x14ac:dyDescent="0.45"/>
    <row r="283" ht="15.75" customHeight="1" x14ac:dyDescent="0.45"/>
    <row r="284" ht="15.75" customHeight="1" x14ac:dyDescent="0.45"/>
    <row r="285" ht="15.75" customHeight="1" x14ac:dyDescent="0.45"/>
    <row r="286" ht="15.75" customHeight="1" x14ac:dyDescent="0.45"/>
    <row r="287" ht="15.75" customHeight="1" x14ac:dyDescent="0.45"/>
    <row r="288" ht="15.75" customHeight="1" x14ac:dyDescent="0.45"/>
    <row r="289" ht="15.75" customHeight="1" x14ac:dyDescent="0.45"/>
    <row r="290" ht="15.75" customHeight="1" x14ac:dyDescent="0.45"/>
    <row r="291" ht="15.75" customHeight="1" x14ac:dyDescent="0.45"/>
    <row r="292" ht="15.75" customHeight="1" x14ac:dyDescent="0.45"/>
    <row r="293" ht="15.75" customHeight="1" x14ac:dyDescent="0.45"/>
    <row r="294" ht="15.75" customHeight="1" x14ac:dyDescent="0.45"/>
    <row r="295" ht="15.75" customHeight="1" x14ac:dyDescent="0.45"/>
    <row r="296" ht="15.75" customHeight="1" x14ac:dyDescent="0.45"/>
    <row r="297" ht="15.75" customHeight="1" x14ac:dyDescent="0.45"/>
    <row r="298" ht="15.75" customHeight="1" x14ac:dyDescent="0.45"/>
    <row r="299" ht="15.75" customHeight="1" x14ac:dyDescent="0.45"/>
    <row r="300" ht="15.75" customHeight="1" x14ac:dyDescent="0.45"/>
    <row r="301" ht="15.75" customHeight="1" x14ac:dyDescent="0.45"/>
    <row r="302" ht="15.75" customHeight="1" x14ac:dyDescent="0.45"/>
    <row r="303" ht="15.75" customHeight="1" x14ac:dyDescent="0.45"/>
    <row r="304" ht="15.75" customHeight="1" x14ac:dyDescent="0.45"/>
    <row r="305" ht="15.75" customHeight="1" x14ac:dyDescent="0.45"/>
    <row r="306" ht="15.75" customHeight="1" x14ac:dyDescent="0.45"/>
    <row r="307" ht="15.75" customHeight="1" x14ac:dyDescent="0.45"/>
    <row r="308" ht="15.75" customHeight="1" x14ac:dyDescent="0.45"/>
    <row r="309" ht="15.75" customHeight="1" x14ac:dyDescent="0.45"/>
    <row r="310" ht="15.75" customHeight="1" x14ac:dyDescent="0.45"/>
    <row r="311" ht="15.75" customHeight="1" x14ac:dyDescent="0.45"/>
    <row r="312" ht="15.75" customHeight="1" x14ac:dyDescent="0.45"/>
    <row r="313" ht="15.75" customHeight="1" x14ac:dyDescent="0.45"/>
    <row r="314" ht="15.75" customHeight="1" x14ac:dyDescent="0.45"/>
    <row r="315" ht="15.75" customHeight="1" x14ac:dyDescent="0.45"/>
    <row r="316" ht="15.75" customHeight="1" x14ac:dyDescent="0.45"/>
    <row r="317" ht="15.75" customHeight="1" x14ac:dyDescent="0.45"/>
    <row r="318" ht="15.75" customHeight="1" x14ac:dyDescent="0.45"/>
    <row r="319" ht="15.75" customHeight="1" x14ac:dyDescent="0.45"/>
    <row r="320" ht="15.75" customHeight="1" x14ac:dyDescent="0.45"/>
    <row r="321" ht="15.75" customHeight="1" x14ac:dyDescent="0.45"/>
    <row r="322" ht="15.75" customHeight="1" x14ac:dyDescent="0.45"/>
    <row r="323" ht="15.75" customHeight="1" x14ac:dyDescent="0.45"/>
    <row r="324" ht="15.75" customHeight="1" x14ac:dyDescent="0.45"/>
    <row r="325" ht="15.75" customHeight="1" x14ac:dyDescent="0.45"/>
    <row r="326" ht="15.75" customHeight="1" x14ac:dyDescent="0.45"/>
    <row r="327" ht="15.75" customHeight="1" x14ac:dyDescent="0.45"/>
    <row r="328" ht="15.75" customHeight="1" x14ac:dyDescent="0.45"/>
    <row r="329" ht="15.75" customHeight="1" x14ac:dyDescent="0.45"/>
    <row r="330" ht="15.75" customHeight="1" x14ac:dyDescent="0.45"/>
    <row r="331" ht="15.75" customHeight="1" x14ac:dyDescent="0.45"/>
    <row r="332" ht="15.75" customHeight="1" x14ac:dyDescent="0.45"/>
    <row r="333" ht="15.75" customHeight="1" x14ac:dyDescent="0.45"/>
    <row r="334" ht="15.75" customHeight="1" x14ac:dyDescent="0.45"/>
    <row r="335" ht="15.75" customHeight="1" x14ac:dyDescent="0.45"/>
    <row r="336" ht="15.75" customHeight="1" x14ac:dyDescent="0.45"/>
    <row r="337" ht="15.75" customHeight="1" x14ac:dyDescent="0.45"/>
    <row r="338" ht="15.75" customHeight="1" x14ac:dyDescent="0.45"/>
    <row r="339" ht="15.75" customHeight="1" x14ac:dyDescent="0.45"/>
    <row r="340" ht="15.75" customHeight="1" x14ac:dyDescent="0.45"/>
    <row r="341" ht="15.75" customHeight="1" x14ac:dyDescent="0.45"/>
    <row r="342" ht="15.75" customHeight="1" x14ac:dyDescent="0.45"/>
    <row r="343" ht="15.75" customHeight="1" x14ac:dyDescent="0.45"/>
    <row r="344" ht="15.75" customHeight="1" x14ac:dyDescent="0.45"/>
    <row r="345" ht="15.75" customHeight="1" x14ac:dyDescent="0.45"/>
    <row r="346" ht="15.75" customHeight="1" x14ac:dyDescent="0.45"/>
    <row r="347" ht="15.75" customHeight="1" x14ac:dyDescent="0.45"/>
    <row r="348" ht="15.75" customHeight="1" x14ac:dyDescent="0.45"/>
    <row r="349" ht="15.75" customHeight="1" x14ac:dyDescent="0.45"/>
    <row r="350" ht="15.75" customHeight="1" x14ac:dyDescent="0.45"/>
    <row r="351" ht="15.75" customHeight="1" x14ac:dyDescent="0.45"/>
    <row r="352" ht="15.75" customHeight="1" x14ac:dyDescent="0.45"/>
    <row r="353" ht="15.75" customHeight="1" x14ac:dyDescent="0.45"/>
    <row r="354" ht="15.75" customHeight="1" x14ac:dyDescent="0.45"/>
    <row r="355" ht="15.75" customHeight="1" x14ac:dyDescent="0.45"/>
    <row r="356" ht="15.75" customHeight="1" x14ac:dyDescent="0.45"/>
    <row r="357" ht="15.75" customHeight="1" x14ac:dyDescent="0.45"/>
    <row r="358" ht="15.75" customHeight="1" x14ac:dyDescent="0.45"/>
    <row r="359" ht="15.75" customHeight="1" x14ac:dyDescent="0.45"/>
    <row r="360" ht="15.75" customHeight="1" x14ac:dyDescent="0.45"/>
    <row r="361" ht="15.75" customHeight="1" x14ac:dyDescent="0.45"/>
    <row r="362" ht="15.75" customHeight="1" x14ac:dyDescent="0.45"/>
    <row r="363" ht="15.75" customHeight="1" x14ac:dyDescent="0.45"/>
    <row r="364" ht="15.75" customHeight="1" x14ac:dyDescent="0.45"/>
    <row r="365" ht="15.75" customHeight="1" x14ac:dyDescent="0.45"/>
    <row r="366" ht="15.75" customHeight="1" x14ac:dyDescent="0.45"/>
    <row r="367" ht="15.75" customHeight="1" x14ac:dyDescent="0.45"/>
    <row r="368" ht="15.75" customHeight="1" x14ac:dyDescent="0.45"/>
    <row r="369" ht="15.75" customHeight="1" x14ac:dyDescent="0.45"/>
    <row r="370" ht="15.75" customHeight="1" x14ac:dyDescent="0.45"/>
    <row r="371" ht="15.75" customHeight="1" x14ac:dyDescent="0.45"/>
    <row r="372" ht="15.75" customHeight="1" x14ac:dyDescent="0.45"/>
    <row r="373" ht="15.75" customHeight="1" x14ac:dyDescent="0.45"/>
    <row r="374" ht="15.75" customHeight="1" x14ac:dyDescent="0.45"/>
    <row r="375" ht="15.75" customHeight="1" x14ac:dyDescent="0.45"/>
    <row r="376" ht="15.75" customHeight="1" x14ac:dyDescent="0.45"/>
    <row r="377" ht="15.75" customHeight="1" x14ac:dyDescent="0.45"/>
    <row r="378" ht="15.75" customHeight="1" x14ac:dyDescent="0.45"/>
    <row r="379" ht="15.75" customHeight="1" x14ac:dyDescent="0.45"/>
    <row r="380" ht="15.75" customHeight="1" x14ac:dyDescent="0.45"/>
    <row r="381" ht="15.75" customHeight="1" x14ac:dyDescent="0.45"/>
    <row r="382" ht="15.75" customHeight="1" x14ac:dyDescent="0.45"/>
    <row r="383" ht="15.75" customHeight="1" x14ac:dyDescent="0.45"/>
    <row r="384" ht="15.75" customHeight="1" x14ac:dyDescent="0.45"/>
    <row r="385" ht="15.75" customHeight="1" x14ac:dyDescent="0.45"/>
    <row r="386" ht="15.75" customHeight="1" x14ac:dyDescent="0.45"/>
    <row r="387" ht="15.75" customHeight="1" x14ac:dyDescent="0.45"/>
    <row r="388" ht="15.75" customHeight="1" x14ac:dyDescent="0.45"/>
    <row r="389" ht="15.75" customHeight="1" x14ac:dyDescent="0.45"/>
    <row r="390" ht="15.75" customHeight="1" x14ac:dyDescent="0.45"/>
    <row r="391" ht="15.75" customHeight="1" x14ac:dyDescent="0.45"/>
    <row r="392" ht="15.75" customHeight="1" x14ac:dyDescent="0.45"/>
    <row r="393" ht="15.75" customHeight="1" x14ac:dyDescent="0.45"/>
    <row r="394" ht="15.75" customHeight="1" x14ac:dyDescent="0.45"/>
    <row r="395" ht="15.75" customHeight="1" x14ac:dyDescent="0.45"/>
    <row r="396" ht="15.75" customHeight="1" x14ac:dyDescent="0.45"/>
    <row r="397" ht="15.75" customHeight="1" x14ac:dyDescent="0.45"/>
    <row r="398" ht="15.75" customHeight="1" x14ac:dyDescent="0.45"/>
    <row r="399" ht="15.75" customHeight="1" x14ac:dyDescent="0.45"/>
    <row r="400" ht="15.75" customHeight="1" x14ac:dyDescent="0.45"/>
    <row r="401" ht="15.75" customHeight="1" x14ac:dyDescent="0.45"/>
    <row r="402" ht="15.75" customHeight="1" x14ac:dyDescent="0.45"/>
    <row r="403" ht="15.75" customHeight="1" x14ac:dyDescent="0.45"/>
    <row r="404" ht="15.75" customHeight="1" x14ac:dyDescent="0.45"/>
    <row r="405" ht="15.75" customHeight="1" x14ac:dyDescent="0.45"/>
    <row r="406" ht="15.75" customHeight="1" x14ac:dyDescent="0.45"/>
    <row r="407" ht="15.75" customHeight="1" x14ac:dyDescent="0.45"/>
    <row r="408" ht="15.75" customHeight="1" x14ac:dyDescent="0.45"/>
    <row r="409" ht="15.75" customHeight="1" x14ac:dyDescent="0.45"/>
    <row r="410" ht="15.75" customHeight="1" x14ac:dyDescent="0.45"/>
    <row r="411" ht="15.75" customHeight="1" x14ac:dyDescent="0.45"/>
    <row r="412" ht="15.75" customHeight="1" x14ac:dyDescent="0.45"/>
    <row r="413" ht="15.75" customHeight="1" x14ac:dyDescent="0.45"/>
    <row r="414" ht="15.75" customHeight="1" x14ac:dyDescent="0.45"/>
    <row r="415" ht="15.75" customHeight="1" x14ac:dyDescent="0.45"/>
    <row r="416" ht="15.75" customHeight="1" x14ac:dyDescent="0.45"/>
    <row r="417" ht="15.75" customHeight="1" x14ac:dyDescent="0.45"/>
    <row r="418" ht="15.75" customHeight="1" x14ac:dyDescent="0.45"/>
    <row r="419" ht="15.75" customHeight="1" x14ac:dyDescent="0.45"/>
    <row r="420" ht="15.75" customHeight="1" x14ac:dyDescent="0.45"/>
    <row r="421" ht="15.75" customHeight="1" x14ac:dyDescent="0.45"/>
    <row r="422" ht="15.75" customHeight="1" x14ac:dyDescent="0.45"/>
    <row r="423" ht="15.75" customHeight="1" x14ac:dyDescent="0.45"/>
    <row r="424" ht="15.75" customHeight="1" x14ac:dyDescent="0.45"/>
    <row r="425" ht="15.75" customHeight="1" x14ac:dyDescent="0.45"/>
    <row r="426" ht="15.75" customHeight="1" x14ac:dyDescent="0.45"/>
    <row r="427" ht="15.75" customHeight="1" x14ac:dyDescent="0.45"/>
    <row r="428" ht="15.75" customHeight="1" x14ac:dyDescent="0.45"/>
    <row r="429" ht="15.75" customHeight="1" x14ac:dyDescent="0.45"/>
    <row r="430" ht="15.75" customHeight="1" x14ac:dyDescent="0.45"/>
    <row r="431" ht="15.75" customHeight="1" x14ac:dyDescent="0.45"/>
    <row r="432" ht="15.75" customHeight="1" x14ac:dyDescent="0.45"/>
    <row r="433" ht="15.75" customHeight="1" x14ac:dyDescent="0.45"/>
    <row r="434" ht="15.75" customHeight="1" x14ac:dyDescent="0.45"/>
    <row r="435" ht="15.75" customHeight="1" x14ac:dyDescent="0.45"/>
    <row r="436" ht="15.75" customHeight="1" x14ac:dyDescent="0.45"/>
    <row r="437" ht="15.75" customHeight="1" x14ac:dyDescent="0.45"/>
    <row r="438" ht="15.75" customHeight="1" x14ac:dyDescent="0.45"/>
    <row r="439" ht="15.75" customHeight="1" x14ac:dyDescent="0.45"/>
    <row r="440" ht="15.75" customHeight="1" x14ac:dyDescent="0.45"/>
    <row r="441" ht="15.75" customHeight="1" x14ac:dyDescent="0.45"/>
    <row r="442" ht="15.75" customHeight="1" x14ac:dyDescent="0.45"/>
    <row r="443" ht="15.75" customHeight="1" x14ac:dyDescent="0.45"/>
    <row r="444" ht="15.75" customHeight="1" x14ac:dyDescent="0.45"/>
    <row r="445" ht="15.75" customHeight="1" x14ac:dyDescent="0.45"/>
    <row r="446" ht="15.75" customHeight="1" x14ac:dyDescent="0.45"/>
    <row r="447" ht="15.75" customHeight="1" x14ac:dyDescent="0.45"/>
    <row r="448" ht="15.75" customHeight="1" x14ac:dyDescent="0.45"/>
    <row r="449" ht="15.75" customHeight="1" x14ac:dyDescent="0.45"/>
    <row r="450" ht="15.75" customHeight="1" x14ac:dyDescent="0.45"/>
    <row r="451" ht="15.75" customHeight="1" x14ac:dyDescent="0.45"/>
    <row r="452" ht="15.75" customHeight="1" x14ac:dyDescent="0.45"/>
    <row r="453" ht="15.75" customHeight="1" x14ac:dyDescent="0.45"/>
    <row r="454" ht="15.75" customHeight="1" x14ac:dyDescent="0.45"/>
    <row r="455" ht="15.75" customHeight="1" x14ac:dyDescent="0.45"/>
    <row r="456" ht="15.75" customHeight="1" x14ac:dyDescent="0.45"/>
    <row r="457" ht="15.75" customHeight="1" x14ac:dyDescent="0.45"/>
    <row r="458" ht="15.75" customHeight="1" x14ac:dyDescent="0.45"/>
    <row r="459" ht="15.75" customHeight="1" x14ac:dyDescent="0.45"/>
    <row r="460" ht="15.75" customHeight="1" x14ac:dyDescent="0.45"/>
    <row r="461" ht="15.75" customHeight="1" x14ac:dyDescent="0.45"/>
    <row r="462" ht="15.75" customHeight="1" x14ac:dyDescent="0.45"/>
    <row r="463" ht="15.75" customHeight="1" x14ac:dyDescent="0.45"/>
    <row r="464" ht="15.75" customHeight="1" x14ac:dyDescent="0.45"/>
    <row r="465" ht="15.75" customHeight="1" x14ac:dyDescent="0.45"/>
    <row r="466" ht="15.75" customHeight="1" x14ac:dyDescent="0.45"/>
    <row r="467" ht="15.75" customHeight="1" x14ac:dyDescent="0.45"/>
    <row r="468" ht="15.75" customHeight="1" x14ac:dyDescent="0.45"/>
    <row r="469" ht="15.75" customHeight="1" x14ac:dyDescent="0.45"/>
    <row r="470" ht="15.75" customHeight="1" x14ac:dyDescent="0.45"/>
    <row r="471" ht="15.75" customHeight="1" x14ac:dyDescent="0.45"/>
    <row r="472" ht="15.75" customHeight="1" x14ac:dyDescent="0.45"/>
    <row r="473" ht="15.75" customHeight="1" x14ac:dyDescent="0.45"/>
    <row r="474" ht="15.75" customHeight="1" x14ac:dyDescent="0.45"/>
    <row r="475" ht="15.75" customHeight="1" x14ac:dyDescent="0.45"/>
    <row r="476" ht="15.75" customHeight="1" x14ac:dyDescent="0.45"/>
    <row r="477" ht="15.75" customHeight="1" x14ac:dyDescent="0.45"/>
    <row r="478" ht="15.75" customHeight="1" x14ac:dyDescent="0.45"/>
    <row r="479" ht="15.75" customHeight="1" x14ac:dyDescent="0.45"/>
    <row r="480" ht="15.75" customHeight="1" x14ac:dyDescent="0.45"/>
    <row r="481" ht="15.75" customHeight="1" x14ac:dyDescent="0.45"/>
    <row r="482" ht="15.75" customHeight="1" x14ac:dyDescent="0.45"/>
    <row r="483" ht="15.75" customHeight="1" x14ac:dyDescent="0.45"/>
    <row r="484" ht="15.75" customHeight="1" x14ac:dyDescent="0.45"/>
    <row r="485" ht="15.75" customHeight="1" x14ac:dyDescent="0.45"/>
    <row r="486" ht="15.75" customHeight="1" x14ac:dyDescent="0.45"/>
    <row r="487" ht="15.75" customHeight="1" x14ac:dyDescent="0.45"/>
    <row r="488" ht="15.75" customHeight="1" x14ac:dyDescent="0.45"/>
    <row r="489" ht="15.75" customHeight="1" x14ac:dyDescent="0.45"/>
    <row r="490" ht="15.75" customHeight="1" x14ac:dyDescent="0.45"/>
    <row r="491" ht="15.75" customHeight="1" x14ac:dyDescent="0.45"/>
    <row r="492" ht="15.75" customHeight="1" x14ac:dyDescent="0.45"/>
    <row r="493" ht="15.75" customHeight="1" x14ac:dyDescent="0.45"/>
    <row r="494" ht="15.75" customHeight="1" x14ac:dyDescent="0.45"/>
    <row r="495" ht="15.75" customHeight="1" x14ac:dyDescent="0.45"/>
    <row r="496" ht="15.75" customHeight="1" x14ac:dyDescent="0.45"/>
    <row r="497" ht="15.75" customHeight="1" x14ac:dyDescent="0.45"/>
    <row r="498" ht="15.75" customHeight="1" x14ac:dyDescent="0.45"/>
    <row r="499" ht="15.75" customHeight="1" x14ac:dyDescent="0.45"/>
    <row r="500" ht="15.75" customHeight="1" x14ac:dyDescent="0.45"/>
    <row r="501" ht="15.75" customHeight="1" x14ac:dyDescent="0.45"/>
    <row r="502" ht="15.75" customHeight="1" x14ac:dyDescent="0.45"/>
    <row r="503" ht="15.75" customHeight="1" x14ac:dyDescent="0.45"/>
    <row r="504" ht="15.75" customHeight="1" x14ac:dyDescent="0.45"/>
    <row r="505" ht="15.75" customHeight="1" x14ac:dyDescent="0.45"/>
    <row r="506" ht="15.75" customHeight="1" x14ac:dyDescent="0.45"/>
    <row r="507" ht="15.75" customHeight="1" x14ac:dyDescent="0.45"/>
    <row r="508" ht="15.75" customHeight="1" x14ac:dyDescent="0.45"/>
    <row r="509" ht="15.75" customHeight="1" x14ac:dyDescent="0.45"/>
    <row r="510" ht="15.75" customHeight="1" x14ac:dyDescent="0.45"/>
    <row r="511" ht="15.75" customHeight="1" x14ac:dyDescent="0.45"/>
    <row r="512" ht="15.75" customHeight="1" x14ac:dyDescent="0.45"/>
    <row r="513" ht="15.75" customHeight="1" x14ac:dyDescent="0.45"/>
    <row r="514" ht="15.75" customHeight="1" x14ac:dyDescent="0.45"/>
    <row r="515" ht="15.75" customHeight="1" x14ac:dyDescent="0.45"/>
    <row r="516" ht="15.75" customHeight="1" x14ac:dyDescent="0.45"/>
    <row r="517" ht="15.75" customHeight="1" x14ac:dyDescent="0.45"/>
    <row r="518" ht="15.75" customHeight="1" x14ac:dyDescent="0.45"/>
    <row r="519" ht="15.75" customHeight="1" x14ac:dyDescent="0.45"/>
    <row r="520" ht="15.75" customHeight="1" x14ac:dyDescent="0.45"/>
    <row r="521" ht="15.75" customHeight="1" x14ac:dyDescent="0.45"/>
    <row r="522" ht="15.75" customHeight="1" x14ac:dyDescent="0.45"/>
    <row r="523" ht="15.75" customHeight="1" x14ac:dyDescent="0.45"/>
    <row r="524" ht="15.75" customHeight="1" x14ac:dyDescent="0.45"/>
    <row r="525" ht="15.75" customHeight="1" x14ac:dyDescent="0.45"/>
    <row r="526" ht="15.75" customHeight="1" x14ac:dyDescent="0.45"/>
    <row r="527" ht="15.75" customHeight="1" x14ac:dyDescent="0.45"/>
    <row r="528" ht="15.75" customHeight="1" x14ac:dyDescent="0.45"/>
    <row r="529" ht="15.75" customHeight="1" x14ac:dyDescent="0.45"/>
    <row r="530" ht="15.75" customHeight="1" x14ac:dyDescent="0.45"/>
    <row r="531" ht="15.75" customHeight="1" x14ac:dyDescent="0.45"/>
    <row r="532" ht="15.75" customHeight="1" x14ac:dyDescent="0.45"/>
    <row r="533" ht="15.75" customHeight="1" x14ac:dyDescent="0.45"/>
    <row r="534" ht="15.75" customHeight="1" x14ac:dyDescent="0.45"/>
    <row r="535" ht="15.75" customHeight="1" x14ac:dyDescent="0.45"/>
    <row r="536" ht="15.75" customHeight="1" x14ac:dyDescent="0.45"/>
    <row r="537" ht="15.75" customHeight="1" x14ac:dyDescent="0.45"/>
    <row r="538" ht="15.75" customHeight="1" x14ac:dyDescent="0.45"/>
    <row r="539" ht="15.75" customHeight="1" x14ac:dyDescent="0.45"/>
    <row r="540" ht="15.75" customHeight="1" x14ac:dyDescent="0.45"/>
    <row r="541" ht="15.75" customHeight="1" x14ac:dyDescent="0.45"/>
    <row r="542" ht="15.75" customHeight="1" x14ac:dyDescent="0.45"/>
    <row r="543" ht="15.75" customHeight="1" x14ac:dyDescent="0.45"/>
    <row r="544" ht="15.75" customHeight="1" x14ac:dyDescent="0.45"/>
    <row r="545" ht="15.75" customHeight="1" x14ac:dyDescent="0.45"/>
    <row r="546" ht="15.75" customHeight="1" x14ac:dyDescent="0.45"/>
    <row r="547" ht="15.75" customHeight="1" x14ac:dyDescent="0.45"/>
    <row r="548" ht="15.75" customHeight="1" x14ac:dyDescent="0.45"/>
    <row r="549" ht="15.75" customHeight="1" x14ac:dyDescent="0.45"/>
    <row r="550" ht="15.75" customHeight="1" x14ac:dyDescent="0.45"/>
    <row r="551" ht="15.75" customHeight="1" x14ac:dyDescent="0.45"/>
    <row r="552" ht="15.75" customHeight="1" x14ac:dyDescent="0.45"/>
    <row r="553" ht="15.75" customHeight="1" x14ac:dyDescent="0.45"/>
    <row r="554" ht="15.75" customHeight="1" x14ac:dyDescent="0.45"/>
    <row r="555" ht="15.75" customHeight="1" x14ac:dyDescent="0.45"/>
    <row r="556" ht="15.75" customHeight="1" x14ac:dyDescent="0.45"/>
    <row r="557" ht="15.75" customHeight="1" x14ac:dyDescent="0.45"/>
    <row r="558" ht="15.75" customHeight="1" x14ac:dyDescent="0.45"/>
    <row r="559" ht="15.75" customHeight="1" x14ac:dyDescent="0.45"/>
    <row r="560" ht="15.75" customHeight="1" x14ac:dyDescent="0.45"/>
    <row r="561" ht="15.75" customHeight="1" x14ac:dyDescent="0.45"/>
    <row r="562" ht="15.75" customHeight="1" x14ac:dyDescent="0.45"/>
    <row r="563" ht="15.75" customHeight="1" x14ac:dyDescent="0.45"/>
    <row r="564" ht="15.75" customHeight="1" x14ac:dyDescent="0.45"/>
    <row r="565" ht="15.75" customHeight="1" x14ac:dyDescent="0.45"/>
    <row r="566" ht="15.75" customHeight="1" x14ac:dyDescent="0.45"/>
    <row r="567" ht="15.75" customHeight="1" x14ac:dyDescent="0.45"/>
    <row r="568" ht="15.75" customHeight="1" x14ac:dyDescent="0.45"/>
    <row r="569" ht="15.75" customHeight="1" x14ac:dyDescent="0.45"/>
    <row r="570" ht="15.75" customHeight="1" x14ac:dyDescent="0.45"/>
    <row r="571" ht="15.75" customHeight="1" x14ac:dyDescent="0.45"/>
    <row r="572" ht="15.75" customHeight="1" x14ac:dyDescent="0.45"/>
    <row r="573" ht="15.75" customHeight="1" x14ac:dyDescent="0.45"/>
    <row r="574" ht="15.75" customHeight="1" x14ac:dyDescent="0.45"/>
    <row r="575" ht="15.75" customHeight="1" x14ac:dyDescent="0.45"/>
    <row r="576" ht="15.75" customHeight="1" x14ac:dyDescent="0.45"/>
    <row r="577" ht="15.75" customHeight="1" x14ac:dyDescent="0.45"/>
    <row r="578" ht="15.75" customHeight="1" x14ac:dyDescent="0.45"/>
    <row r="579" ht="15.75" customHeight="1" x14ac:dyDescent="0.45"/>
    <row r="580" ht="15.75" customHeight="1" x14ac:dyDescent="0.45"/>
    <row r="581" ht="15.75" customHeight="1" x14ac:dyDescent="0.45"/>
    <row r="582" ht="15.75" customHeight="1" x14ac:dyDescent="0.45"/>
    <row r="583" ht="15.75" customHeight="1" x14ac:dyDescent="0.45"/>
    <row r="584" ht="15.75" customHeight="1" x14ac:dyDescent="0.45"/>
    <row r="585" ht="15.75" customHeight="1" x14ac:dyDescent="0.45"/>
    <row r="586" ht="15.75" customHeight="1" x14ac:dyDescent="0.45"/>
    <row r="587" ht="15.75" customHeight="1" x14ac:dyDescent="0.45"/>
    <row r="588" ht="15.75" customHeight="1" x14ac:dyDescent="0.45"/>
    <row r="589" ht="15.75" customHeight="1" x14ac:dyDescent="0.45"/>
    <row r="590" ht="15.75" customHeight="1" x14ac:dyDescent="0.45"/>
    <row r="591" ht="15.75" customHeight="1" x14ac:dyDescent="0.45"/>
    <row r="592" ht="15.75" customHeight="1" x14ac:dyDescent="0.45"/>
    <row r="593" ht="15.75" customHeight="1" x14ac:dyDescent="0.45"/>
    <row r="594" ht="15.75" customHeight="1" x14ac:dyDescent="0.45"/>
    <row r="595" ht="15.75" customHeight="1" x14ac:dyDescent="0.45"/>
    <row r="596" ht="15.75" customHeight="1" x14ac:dyDescent="0.45"/>
    <row r="597" ht="15.75" customHeight="1" x14ac:dyDescent="0.45"/>
    <row r="598" ht="15.75" customHeight="1" x14ac:dyDescent="0.45"/>
    <row r="599" ht="15.75" customHeight="1" x14ac:dyDescent="0.45"/>
    <row r="600" ht="15.75" customHeight="1" x14ac:dyDescent="0.45"/>
    <row r="601" ht="15.75" customHeight="1" x14ac:dyDescent="0.45"/>
    <row r="602" ht="15.75" customHeight="1" x14ac:dyDescent="0.45"/>
    <row r="603" ht="15.75" customHeight="1" x14ac:dyDescent="0.45"/>
    <row r="604" ht="15.75" customHeight="1" x14ac:dyDescent="0.45"/>
    <row r="605" ht="15.75" customHeight="1" x14ac:dyDescent="0.45"/>
    <row r="606" ht="15.75" customHeight="1" x14ac:dyDescent="0.45"/>
    <row r="607" ht="15.75" customHeight="1" x14ac:dyDescent="0.45"/>
    <row r="608" ht="15.75" customHeight="1" x14ac:dyDescent="0.45"/>
    <row r="609" ht="15.75" customHeight="1" x14ac:dyDescent="0.45"/>
    <row r="610" ht="15.75" customHeight="1" x14ac:dyDescent="0.45"/>
    <row r="611" ht="15.75" customHeight="1" x14ac:dyDescent="0.45"/>
    <row r="612" ht="15.75" customHeight="1" x14ac:dyDescent="0.45"/>
    <row r="613" ht="15.75" customHeight="1" x14ac:dyDescent="0.45"/>
    <row r="614" ht="15.75" customHeight="1" x14ac:dyDescent="0.45"/>
    <row r="615" ht="15.75" customHeight="1" x14ac:dyDescent="0.45"/>
    <row r="616" ht="15.75" customHeight="1" x14ac:dyDescent="0.45"/>
    <row r="617" ht="15.75" customHeight="1" x14ac:dyDescent="0.45"/>
    <row r="618" ht="15.75" customHeight="1" x14ac:dyDescent="0.45"/>
    <row r="619" ht="15.75" customHeight="1" x14ac:dyDescent="0.45"/>
    <row r="620" ht="15.75" customHeight="1" x14ac:dyDescent="0.45"/>
    <row r="621" ht="15.75" customHeight="1" x14ac:dyDescent="0.45"/>
    <row r="622" ht="15.75" customHeight="1" x14ac:dyDescent="0.45"/>
    <row r="623" ht="15.75" customHeight="1" x14ac:dyDescent="0.45"/>
    <row r="624" ht="15.75" customHeight="1" x14ac:dyDescent="0.45"/>
    <row r="625" ht="15.75" customHeight="1" x14ac:dyDescent="0.45"/>
    <row r="626" ht="15.75" customHeight="1" x14ac:dyDescent="0.45"/>
    <row r="627" ht="15.75" customHeight="1" x14ac:dyDescent="0.45"/>
    <row r="628" ht="15.75" customHeight="1" x14ac:dyDescent="0.45"/>
    <row r="629" ht="15.75" customHeight="1" x14ac:dyDescent="0.45"/>
    <row r="630" ht="15.75" customHeight="1" x14ac:dyDescent="0.45"/>
    <row r="631" ht="15.75" customHeight="1" x14ac:dyDescent="0.45"/>
    <row r="632" ht="15.75" customHeight="1" x14ac:dyDescent="0.45"/>
    <row r="633" ht="15.75" customHeight="1" x14ac:dyDescent="0.45"/>
    <row r="634" ht="15.75" customHeight="1" x14ac:dyDescent="0.45"/>
    <row r="635" ht="15.75" customHeight="1" x14ac:dyDescent="0.45"/>
    <row r="636" ht="15.75" customHeight="1" x14ac:dyDescent="0.45"/>
    <row r="637" ht="15.75" customHeight="1" x14ac:dyDescent="0.45"/>
    <row r="638" ht="15.75" customHeight="1" x14ac:dyDescent="0.45"/>
    <row r="639" ht="15.75" customHeight="1" x14ac:dyDescent="0.45"/>
    <row r="640" ht="15.75" customHeight="1" x14ac:dyDescent="0.45"/>
    <row r="641" ht="15.75" customHeight="1" x14ac:dyDescent="0.45"/>
    <row r="642" ht="15.75" customHeight="1" x14ac:dyDescent="0.45"/>
    <row r="643" ht="15.75" customHeight="1" x14ac:dyDescent="0.45"/>
    <row r="644" ht="15.75" customHeight="1" x14ac:dyDescent="0.45"/>
    <row r="645" ht="15.75" customHeight="1" x14ac:dyDescent="0.45"/>
    <row r="646" ht="15.75" customHeight="1" x14ac:dyDescent="0.45"/>
    <row r="647" ht="15.75" customHeight="1" x14ac:dyDescent="0.45"/>
    <row r="648" ht="15.75" customHeight="1" x14ac:dyDescent="0.45"/>
    <row r="649" ht="15.75" customHeight="1" x14ac:dyDescent="0.45"/>
    <row r="650" ht="15.75" customHeight="1" x14ac:dyDescent="0.45"/>
    <row r="651" ht="15.75" customHeight="1" x14ac:dyDescent="0.45"/>
    <row r="652" ht="15.75" customHeight="1" x14ac:dyDescent="0.45"/>
    <row r="653" ht="15.75" customHeight="1" x14ac:dyDescent="0.45"/>
    <row r="654" ht="15.75" customHeight="1" x14ac:dyDescent="0.45"/>
    <row r="655" ht="15.75" customHeight="1" x14ac:dyDescent="0.45"/>
    <row r="656" ht="15.75" customHeight="1" x14ac:dyDescent="0.45"/>
    <row r="657" ht="15.75" customHeight="1" x14ac:dyDescent="0.45"/>
    <row r="658" ht="15.75" customHeight="1" x14ac:dyDescent="0.45"/>
    <row r="659" ht="15.75" customHeight="1" x14ac:dyDescent="0.45"/>
    <row r="660" ht="15.75" customHeight="1" x14ac:dyDescent="0.45"/>
    <row r="661" ht="15.75" customHeight="1" x14ac:dyDescent="0.45"/>
    <row r="662" ht="15.75" customHeight="1" x14ac:dyDescent="0.45"/>
    <row r="663" ht="15.75" customHeight="1" x14ac:dyDescent="0.45"/>
    <row r="664" ht="15.75" customHeight="1" x14ac:dyDescent="0.45"/>
    <row r="665" ht="15.75" customHeight="1" x14ac:dyDescent="0.45"/>
    <row r="666" ht="15.75" customHeight="1" x14ac:dyDescent="0.45"/>
    <row r="667" ht="15.75" customHeight="1" x14ac:dyDescent="0.45"/>
    <row r="668" ht="15.75" customHeight="1" x14ac:dyDescent="0.45"/>
    <row r="669" ht="15.75" customHeight="1" x14ac:dyDescent="0.45"/>
    <row r="670" ht="15.75" customHeight="1" x14ac:dyDescent="0.45"/>
    <row r="671" ht="15.75" customHeight="1" x14ac:dyDescent="0.45"/>
    <row r="672" ht="15.75" customHeight="1" x14ac:dyDescent="0.45"/>
    <row r="673" ht="15.75" customHeight="1" x14ac:dyDescent="0.45"/>
    <row r="674" ht="15.75" customHeight="1" x14ac:dyDescent="0.45"/>
    <row r="675" ht="15.75" customHeight="1" x14ac:dyDescent="0.45"/>
    <row r="676" ht="15.75" customHeight="1" x14ac:dyDescent="0.45"/>
    <row r="677" ht="15.75" customHeight="1" x14ac:dyDescent="0.45"/>
    <row r="678" ht="15.75" customHeight="1" x14ac:dyDescent="0.45"/>
    <row r="679" ht="15.75" customHeight="1" x14ac:dyDescent="0.45"/>
    <row r="680" ht="15.75" customHeight="1" x14ac:dyDescent="0.45"/>
    <row r="681" ht="15.75" customHeight="1" x14ac:dyDescent="0.45"/>
    <row r="682" ht="15.75" customHeight="1" x14ac:dyDescent="0.45"/>
    <row r="683" ht="15.75" customHeight="1" x14ac:dyDescent="0.45"/>
    <row r="684" ht="15.75" customHeight="1" x14ac:dyDescent="0.45"/>
    <row r="685" ht="15.75" customHeight="1" x14ac:dyDescent="0.45"/>
    <row r="686" ht="15.75" customHeight="1" x14ac:dyDescent="0.45"/>
    <row r="687" ht="15.75" customHeight="1" x14ac:dyDescent="0.45"/>
    <row r="688" ht="15.75" customHeight="1" x14ac:dyDescent="0.45"/>
    <row r="689" ht="15.75" customHeight="1" x14ac:dyDescent="0.45"/>
    <row r="690" ht="15.75" customHeight="1" x14ac:dyDescent="0.45"/>
    <row r="691" ht="15.75" customHeight="1" x14ac:dyDescent="0.45"/>
    <row r="692" ht="15.75" customHeight="1" x14ac:dyDescent="0.45"/>
    <row r="693" ht="15.75" customHeight="1" x14ac:dyDescent="0.45"/>
    <row r="694" ht="15.75" customHeight="1" x14ac:dyDescent="0.45"/>
    <row r="695" ht="15.75" customHeight="1" x14ac:dyDescent="0.45"/>
    <row r="696" ht="15.75" customHeight="1" x14ac:dyDescent="0.45"/>
    <row r="697" ht="15.75" customHeight="1" x14ac:dyDescent="0.45"/>
    <row r="698" ht="15.75" customHeight="1" x14ac:dyDescent="0.45"/>
    <row r="699" ht="15.75" customHeight="1" x14ac:dyDescent="0.45"/>
    <row r="700" ht="15.75" customHeight="1" x14ac:dyDescent="0.45"/>
    <row r="701" ht="15.75" customHeight="1" x14ac:dyDescent="0.45"/>
    <row r="702" ht="15.75" customHeight="1" x14ac:dyDescent="0.45"/>
    <row r="703" ht="15.75" customHeight="1" x14ac:dyDescent="0.45"/>
    <row r="704" ht="15.75" customHeight="1" x14ac:dyDescent="0.45"/>
    <row r="705" ht="15.75" customHeight="1" x14ac:dyDescent="0.45"/>
    <row r="706" ht="15.75" customHeight="1" x14ac:dyDescent="0.45"/>
    <row r="707" ht="15.75" customHeight="1" x14ac:dyDescent="0.45"/>
    <row r="708" ht="15.75" customHeight="1" x14ac:dyDescent="0.45"/>
    <row r="709" ht="15.75" customHeight="1" x14ac:dyDescent="0.45"/>
    <row r="710" ht="15.75" customHeight="1" x14ac:dyDescent="0.45"/>
    <row r="711" ht="15.75" customHeight="1" x14ac:dyDescent="0.45"/>
    <row r="712" ht="15.75" customHeight="1" x14ac:dyDescent="0.45"/>
    <row r="713" ht="15.75" customHeight="1" x14ac:dyDescent="0.45"/>
    <row r="714" ht="15.75" customHeight="1" x14ac:dyDescent="0.45"/>
    <row r="715" ht="15.75" customHeight="1" x14ac:dyDescent="0.45"/>
    <row r="716" ht="15.75" customHeight="1" x14ac:dyDescent="0.45"/>
    <row r="717" ht="15.75" customHeight="1" x14ac:dyDescent="0.45"/>
    <row r="718" ht="15.75" customHeight="1" x14ac:dyDescent="0.45"/>
    <row r="719" ht="15.75" customHeight="1" x14ac:dyDescent="0.45"/>
    <row r="720" ht="15.75" customHeight="1" x14ac:dyDescent="0.45"/>
    <row r="721" ht="15.75" customHeight="1" x14ac:dyDescent="0.45"/>
    <row r="722" ht="15.75" customHeight="1" x14ac:dyDescent="0.45"/>
    <row r="723" ht="15.75" customHeight="1" x14ac:dyDescent="0.45"/>
    <row r="724" ht="15.75" customHeight="1" x14ac:dyDescent="0.45"/>
    <row r="725" ht="15.75" customHeight="1" x14ac:dyDescent="0.45"/>
    <row r="726" ht="15.75" customHeight="1" x14ac:dyDescent="0.45"/>
    <row r="727" ht="15.75" customHeight="1" x14ac:dyDescent="0.45"/>
    <row r="728" ht="15.75" customHeight="1" x14ac:dyDescent="0.45"/>
    <row r="729" ht="15.75" customHeight="1" x14ac:dyDescent="0.45"/>
    <row r="730" ht="15.75" customHeight="1" x14ac:dyDescent="0.45"/>
    <row r="731" ht="15.75" customHeight="1" x14ac:dyDescent="0.45"/>
    <row r="732" ht="15.75" customHeight="1" x14ac:dyDescent="0.45"/>
    <row r="733" ht="15.75" customHeight="1" x14ac:dyDescent="0.45"/>
    <row r="734" ht="15.75" customHeight="1" x14ac:dyDescent="0.45"/>
    <row r="735" ht="15.75" customHeight="1" x14ac:dyDescent="0.45"/>
    <row r="736" ht="15.75" customHeight="1" x14ac:dyDescent="0.45"/>
    <row r="737" ht="15.75" customHeight="1" x14ac:dyDescent="0.45"/>
    <row r="738" ht="15.75" customHeight="1" x14ac:dyDescent="0.45"/>
    <row r="739" ht="15.75" customHeight="1" x14ac:dyDescent="0.45"/>
    <row r="740" ht="15.75" customHeight="1" x14ac:dyDescent="0.45"/>
    <row r="741" ht="15.75" customHeight="1" x14ac:dyDescent="0.45"/>
    <row r="742" ht="15.75" customHeight="1" x14ac:dyDescent="0.45"/>
    <row r="743" ht="15.75" customHeight="1" x14ac:dyDescent="0.45"/>
    <row r="744" ht="15.75" customHeight="1" x14ac:dyDescent="0.45"/>
    <row r="745" ht="15.75" customHeight="1" x14ac:dyDescent="0.45"/>
    <row r="746" ht="15.75" customHeight="1" x14ac:dyDescent="0.45"/>
    <row r="747" ht="15.75" customHeight="1" x14ac:dyDescent="0.45"/>
    <row r="748" ht="15.75" customHeight="1" x14ac:dyDescent="0.45"/>
    <row r="749" ht="15.75" customHeight="1" x14ac:dyDescent="0.45"/>
    <row r="750" ht="15.75" customHeight="1" x14ac:dyDescent="0.45"/>
    <row r="751" ht="15.75" customHeight="1" x14ac:dyDescent="0.45"/>
    <row r="752" ht="15.75" customHeight="1" x14ac:dyDescent="0.45"/>
    <row r="753" ht="15.75" customHeight="1" x14ac:dyDescent="0.45"/>
    <row r="754" ht="15.75" customHeight="1" x14ac:dyDescent="0.45"/>
    <row r="755" ht="15.75" customHeight="1" x14ac:dyDescent="0.45"/>
    <row r="756" ht="15.75" customHeight="1" x14ac:dyDescent="0.45"/>
    <row r="757" ht="15.75" customHeight="1" x14ac:dyDescent="0.45"/>
    <row r="758" ht="15.75" customHeight="1" x14ac:dyDescent="0.45"/>
    <row r="759" ht="15.75" customHeight="1" x14ac:dyDescent="0.45"/>
    <row r="760" ht="15.75" customHeight="1" x14ac:dyDescent="0.45"/>
    <row r="761" ht="15.75" customHeight="1" x14ac:dyDescent="0.45"/>
    <row r="762" ht="15.75" customHeight="1" x14ac:dyDescent="0.45"/>
    <row r="763" ht="15.75" customHeight="1" x14ac:dyDescent="0.45"/>
    <row r="764" ht="15.75" customHeight="1" x14ac:dyDescent="0.45"/>
    <row r="765" ht="15.75" customHeight="1" x14ac:dyDescent="0.45"/>
    <row r="766" ht="15.75" customHeight="1" x14ac:dyDescent="0.45"/>
    <row r="767" ht="15.75" customHeight="1" x14ac:dyDescent="0.45"/>
    <row r="768" ht="15.75" customHeight="1" x14ac:dyDescent="0.45"/>
    <row r="769" ht="15.75" customHeight="1" x14ac:dyDescent="0.45"/>
    <row r="770" ht="15.75" customHeight="1" x14ac:dyDescent="0.45"/>
    <row r="771" ht="15.75" customHeight="1" x14ac:dyDescent="0.45"/>
    <row r="772" ht="15.75" customHeight="1" x14ac:dyDescent="0.45"/>
    <row r="773" ht="15.75" customHeight="1" x14ac:dyDescent="0.45"/>
    <row r="774" ht="15.75" customHeight="1" x14ac:dyDescent="0.45"/>
    <row r="775" ht="15.75" customHeight="1" x14ac:dyDescent="0.45"/>
    <row r="776" ht="15.75" customHeight="1" x14ac:dyDescent="0.45"/>
    <row r="777" ht="15.75" customHeight="1" x14ac:dyDescent="0.45"/>
    <row r="778" ht="15.75" customHeight="1" x14ac:dyDescent="0.45"/>
    <row r="779" ht="15.75" customHeight="1" x14ac:dyDescent="0.45"/>
    <row r="780" ht="15.75" customHeight="1" x14ac:dyDescent="0.45"/>
    <row r="781" ht="15.75" customHeight="1" x14ac:dyDescent="0.45"/>
    <row r="782" ht="15.75" customHeight="1" x14ac:dyDescent="0.45"/>
    <row r="783" ht="15.75" customHeight="1" x14ac:dyDescent="0.45"/>
    <row r="784" ht="15.75" customHeight="1" x14ac:dyDescent="0.45"/>
    <row r="785" ht="15.75" customHeight="1" x14ac:dyDescent="0.45"/>
    <row r="786" ht="15.75" customHeight="1" x14ac:dyDescent="0.45"/>
    <row r="787" ht="15.75" customHeight="1" x14ac:dyDescent="0.45"/>
    <row r="788" ht="15.75" customHeight="1" x14ac:dyDescent="0.45"/>
    <row r="789" ht="15.75" customHeight="1" x14ac:dyDescent="0.45"/>
    <row r="790" ht="15.75" customHeight="1" x14ac:dyDescent="0.45"/>
    <row r="791" ht="15.75" customHeight="1" x14ac:dyDescent="0.45"/>
    <row r="792" ht="15.75" customHeight="1" x14ac:dyDescent="0.45"/>
    <row r="793" ht="15.75" customHeight="1" x14ac:dyDescent="0.45"/>
    <row r="794" ht="15.75" customHeight="1" x14ac:dyDescent="0.45"/>
    <row r="795" ht="15.75" customHeight="1" x14ac:dyDescent="0.45"/>
    <row r="796" ht="15.75" customHeight="1" x14ac:dyDescent="0.45"/>
    <row r="797" ht="15.75" customHeight="1" x14ac:dyDescent="0.45"/>
    <row r="798" ht="15.75" customHeight="1" x14ac:dyDescent="0.45"/>
    <row r="799" ht="15.75" customHeight="1" x14ac:dyDescent="0.45"/>
    <row r="800" ht="15.75" customHeight="1" x14ac:dyDescent="0.45"/>
    <row r="801" ht="15.75" customHeight="1" x14ac:dyDescent="0.45"/>
    <row r="802" ht="15.75" customHeight="1" x14ac:dyDescent="0.45"/>
    <row r="803" ht="15.75" customHeight="1" x14ac:dyDescent="0.45"/>
    <row r="804" ht="15.75" customHeight="1" x14ac:dyDescent="0.45"/>
    <row r="805" ht="15.75" customHeight="1" x14ac:dyDescent="0.45"/>
    <row r="806" ht="15.75" customHeight="1" x14ac:dyDescent="0.45"/>
    <row r="807" ht="15.75" customHeight="1" x14ac:dyDescent="0.45"/>
    <row r="808" ht="15.75" customHeight="1" x14ac:dyDescent="0.45"/>
    <row r="809" ht="15.75" customHeight="1" x14ac:dyDescent="0.45"/>
    <row r="810" ht="15.75" customHeight="1" x14ac:dyDescent="0.45"/>
    <row r="811" ht="15.75" customHeight="1" x14ac:dyDescent="0.45"/>
    <row r="812" ht="15.75" customHeight="1" x14ac:dyDescent="0.45"/>
    <row r="813" ht="15.75" customHeight="1" x14ac:dyDescent="0.45"/>
    <row r="814" ht="15.75" customHeight="1" x14ac:dyDescent="0.45"/>
    <row r="815" ht="15.75" customHeight="1" x14ac:dyDescent="0.45"/>
    <row r="816" ht="15.75" customHeight="1" x14ac:dyDescent="0.45"/>
    <row r="817" ht="15.75" customHeight="1" x14ac:dyDescent="0.45"/>
    <row r="818" ht="15.75" customHeight="1" x14ac:dyDescent="0.45"/>
    <row r="819" ht="15.75" customHeight="1" x14ac:dyDescent="0.45"/>
    <row r="820" ht="15.75" customHeight="1" x14ac:dyDescent="0.45"/>
    <row r="821" ht="15.75" customHeight="1" x14ac:dyDescent="0.45"/>
    <row r="822" ht="15.75" customHeight="1" x14ac:dyDescent="0.45"/>
    <row r="823" ht="15.75" customHeight="1" x14ac:dyDescent="0.45"/>
    <row r="824" ht="15.75" customHeight="1" x14ac:dyDescent="0.45"/>
    <row r="825" ht="15.75" customHeight="1" x14ac:dyDescent="0.45"/>
    <row r="826" ht="15.75" customHeight="1" x14ac:dyDescent="0.45"/>
    <row r="827" ht="15.75" customHeight="1" x14ac:dyDescent="0.45"/>
    <row r="828" ht="15.75" customHeight="1" x14ac:dyDescent="0.45"/>
    <row r="829" ht="15.75" customHeight="1" x14ac:dyDescent="0.45"/>
    <row r="830" ht="15.75" customHeight="1" x14ac:dyDescent="0.45"/>
    <row r="831" ht="15.75" customHeight="1" x14ac:dyDescent="0.45"/>
    <row r="832" ht="15.75" customHeight="1" x14ac:dyDescent="0.45"/>
    <row r="833" ht="15.75" customHeight="1" x14ac:dyDescent="0.45"/>
    <row r="834" ht="15.75" customHeight="1" x14ac:dyDescent="0.45"/>
    <row r="835" ht="15.75" customHeight="1" x14ac:dyDescent="0.45"/>
    <row r="836" ht="15.75" customHeight="1" x14ac:dyDescent="0.45"/>
    <row r="837" ht="15.75" customHeight="1" x14ac:dyDescent="0.45"/>
    <row r="838" ht="15.75" customHeight="1" x14ac:dyDescent="0.45"/>
    <row r="839" ht="15.75" customHeight="1" x14ac:dyDescent="0.45"/>
    <row r="840" ht="15.75" customHeight="1" x14ac:dyDescent="0.45"/>
    <row r="841" ht="15.75" customHeight="1" x14ac:dyDescent="0.45"/>
    <row r="842" ht="15.75" customHeight="1" x14ac:dyDescent="0.45"/>
    <row r="843" ht="15.75" customHeight="1" x14ac:dyDescent="0.45"/>
    <row r="844" ht="15.75" customHeight="1" x14ac:dyDescent="0.45"/>
    <row r="845" ht="15.75" customHeight="1" x14ac:dyDescent="0.45"/>
    <row r="846" ht="15.75" customHeight="1" x14ac:dyDescent="0.45"/>
    <row r="847" ht="15.75" customHeight="1" x14ac:dyDescent="0.45"/>
    <row r="848" ht="15.75" customHeight="1" x14ac:dyDescent="0.45"/>
    <row r="849" ht="15.75" customHeight="1" x14ac:dyDescent="0.45"/>
    <row r="850" ht="15.75" customHeight="1" x14ac:dyDescent="0.45"/>
    <row r="851" ht="15.75" customHeight="1" x14ac:dyDescent="0.45"/>
    <row r="852" ht="15.75" customHeight="1" x14ac:dyDescent="0.45"/>
    <row r="853" ht="15.75" customHeight="1" x14ac:dyDescent="0.45"/>
    <row r="854" ht="15.75" customHeight="1" x14ac:dyDescent="0.45"/>
    <row r="855" ht="15.75" customHeight="1" x14ac:dyDescent="0.45"/>
    <row r="856" ht="15.75" customHeight="1" x14ac:dyDescent="0.45"/>
    <row r="857" ht="15.75" customHeight="1" x14ac:dyDescent="0.45"/>
    <row r="858" ht="15.75" customHeight="1" x14ac:dyDescent="0.45"/>
    <row r="859" ht="15.75" customHeight="1" x14ac:dyDescent="0.45"/>
    <row r="860" ht="15.75" customHeight="1" x14ac:dyDescent="0.45"/>
    <row r="861" ht="15.75" customHeight="1" x14ac:dyDescent="0.45"/>
    <row r="862" ht="15.75" customHeight="1" x14ac:dyDescent="0.45"/>
    <row r="863" ht="15.75" customHeight="1" x14ac:dyDescent="0.45"/>
    <row r="864" ht="15.75" customHeight="1" x14ac:dyDescent="0.45"/>
    <row r="865" ht="15.75" customHeight="1" x14ac:dyDescent="0.45"/>
    <row r="866" ht="15.75" customHeight="1" x14ac:dyDescent="0.45"/>
    <row r="867" ht="15.75" customHeight="1" x14ac:dyDescent="0.45"/>
    <row r="868" ht="15.75" customHeight="1" x14ac:dyDescent="0.45"/>
    <row r="869" ht="15.75" customHeight="1" x14ac:dyDescent="0.45"/>
    <row r="870" ht="15.75" customHeight="1" x14ac:dyDescent="0.45"/>
    <row r="871" ht="15.75" customHeight="1" x14ac:dyDescent="0.45"/>
    <row r="872" ht="15.75" customHeight="1" x14ac:dyDescent="0.45"/>
    <row r="873" ht="15.75" customHeight="1" x14ac:dyDescent="0.45"/>
    <row r="874" ht="15.75" customHeight="1" x14ac:dyDescent="0.45"/>
    <row r="875" ht="15.75" customHeight="1" x14ac:dyDescent="0.45"/>
    <row r="876" ht="15.75" customHeight="1" x14ac:dyDescent="0.45"/>
    <row r="877" ht="15.75" customHeight="1" x14ac:dyDescent="0.45"/>
    <row r="878" ht="15.75" customHeight="1" x14ac:dyDescent="0.45"/>
    <row r="879" ht="15.75" customHeight="1" x14ac:dyDescent="0.45"/>
    <row r="880" ht="15.75" customHeight="1" x14ac:dyDescent="0.45"/>
    <row r="881" ht="15.75" customHeight="1" x14ac:dyDescent="0.45"/>
    <row r="882" ht="15.75" customHeight="1" x14ac:dyDescent="0.45"/>
    <row r="883" ht="15.75" customHeight="1" x14ac:dyDescent="0.45"/>
    <row r="884" ht="15.75" customHeight="1" x14ac:dyDescent="0.45"/>
    <row r="885" ht="15.75" customHeight="1" x14ac:dyDescent="0.45"/>
    <row r="886" ht="15.75" customHeight="1" x14ac:dyDescent="0.45"/>
    <row r="887" ht="15.75" customHeight="1" x14ac:dyDescent="0.45"/>
    <row r="888" ht="15.75" customHeight="1" x14ac:dyDescent="0.45"/>
    <row r="889" ht="15.75" customHeight="1" x14ac:dyDescent="0.45"/>
    <row r="890" ht="15.75" customHeight="1" x14ac:dyDescent="0.45"/>
    <row r="891" ht="15.75" customHeight="1" x14ac:dyDescent="0.45"/>
    <row r="892" ht="15.75" customHeight="1" x14ac:dyDescent="0.45"/>
    <row r="893" ht="15.75" customHeight="1" x14ac:dyDescent="0.45"/>
    <row r="894" ht="15.75" customHeight="1" x14ac:dyDescent="0.45"/>
    <row r="895" ht="15.75" customHeight="1" x14ac:dyDescent="0.45"/>
    <row r="896" ht="15.75" customHeight="1" x14ac:dyDescent="0.45"/>
    <row r="897" ht="15.75" customHeight="1" x14ac:dyDescent="0.45"/>
    <row r="898" ht="15.75" customHeight="1" x14ac:dyDescent="0.45"/>
    <row r="899" ht="15.75" customHeight="1" x14ac:dyDescent="0.45"/>
    <row r="900" ht="15.75" customHeight="1" x14ac:dyDescent="0.45"/>
    <row r="901" ht="15.75" customHeight="1" x14ac:dyDescent="0.45"/>
    <row r="902" ht="15.75" customHeight="1" x14ac:dyDescent="0.45"/>
    <row r="903" ht="15.75" customHeight="1" x14ac:dyDescent="0.45"/>
    <row r="904" ht="15.75" customHeight="1" x14ac:dyDescent="0.45"/>
    <row r="905" ht="15.75" customHeight="1" x14ac:dyDescent="0.45"/>
    <row r="906" ht="15.75" customHeight="1" x14ac:dyDescent="0.45"/>
    <row r="907" ht="15.75" customHeight="1" x14ac:dyDescent="0.45"/>
    <row r="908" ht="15.75" customHeight="1" x14ac:dyDescent="0.45"/>
    <row r="909" ht="15.75" customHeight="1" x14ac:dyDescent="0.45"/>
    <row r="910" ht="15.75" customHeight="1" x14ac:dyDescent="0.45"/>
    <row r="911" ht="15.75" customHeight="1" x14ac:dyDescent="0.45"/>
    <row r="912" ht="15.75" customHeight="1" x14ac:dyDescent="0.45"/>
    <row r="913" ht="15.75" customHeight="1" x14ac:dyDescent="0.45"/>
    <row r="914" ht="15.75" customHeight="1" x14ac:dyDescent="0.45"/>
    <row r="915" ht="15.75" customHeight="1" x14ac:dyDescent="0.45"/>
    <row r="916" ht="15.75" customHeight="1" x14ac:dyDescent="0.45"/>
    <row r="917" ht="15.75" customHeight="1" x14ac:dyDescent="0.45"/>
    <row r="918" ht="15.75" customHeight="1" x14ac:dyDescent="0.45"/>
    <row r="919" ht="15.75" customHeight="1" x14ac:dyDescent="0.45"/>
    <row r="920" ht="15.75" customHeight="1" x14ac:dyDescent="0.45"/>
    <row r="921" ht="15.75" customHeight="1" x14ac:dyDescent="0.45"/>
    <row r="922" ht="15.75" customHeight="1" x14ac:dyDescent="0.45"/>
    <row r="923" ht="15.75" customHeight="1" x14ac:dyDescent="0.45"/>
    <row r="924" ht="15.75" customHeight="1" x14ac:dyDescent="0.45"/>
    <row r="925" ht="15.75" customHeight="1" x14ac:dyDescent="0.45"/>
    <row r="926" ht="15.75" customHeight="1" x14ac:dyDescent="0.45"/>
    <row r="927" ht="15.75" customHeight="1" x14ac:dyDescent="0.45"/>
    <row r="928" ht="15.75" customHeight="1" x14ac:dyDescent="0.45"/>
    <row r="929" ht="15.75" customHeight="1" x14ac:dyDescent="0.45"/>
    <row r="930" ht="15.75" customHeight="1" x14ac:dyDescent="0.45"/>
    <row r="931" ht="15.75" customHeight="1" x14ac:dyDescent="0.45"/>
    <row r="932" ht="15.75" customHeight="1" x14ac:dyDescent="0.45"/>
    <row r="933" ht="15.75" customHeight="1" x14ac:dyDescent="0.45"/>
    <row r="934" ht="15.75" customHeight="1" x14ac:dyDescent="0.45"/>
    <row r="935" ht="15.75" customHeight="1" x14ac:dyDescent="0.45"/>
    <row r="936" ht="15.75" customHeight="1" x14ac:dyDescent="0.45"/>
    <row r="937" ht="15.75" customHeight="1" x14ac:dyDescent="0.45"/>
    <row r="938" ht="15.75" customHeight="1" x14ac:dyDescent="0.45"/>
    <row r="939" ht="15.75" customHeight="1" x14ac:dyDescent="0.45"/>
    <row r="940" ht="15.75" customHeight="1" x14ac:dyDescent="0.45"/>
    <row r="941" ht="15.75" customHeight="1" x14ac:dyDescent="0.45"/>
    <row r="942" ht="15.75" customHeight="1" x14ac:dyDescent="0.45"/>
    <row r="943" ht="15.75" customHeight="1" x14ac:dyDescent="0.45"/>
    <row r="944" ht="15.75" customHeight="1" x14ac:dyDescent="0.45"/>
    <row r="945" ht="15.75" customHeight="1" x14ac:dyDescent="0.45"/>
    <row r="946" ht="15.75" customHeight="1" x14ac:dyDescent="0.45"/>
    <row r="947" ht="15.75" customHeight="1" x14ac:dyDescent="0.45"/>
    <row r="948" ht="15.75" customHeight="1" x14ac:dyDescent="0.45"/>
    <row r="949" ht="15.75" customHeight="1" x14ac:dyDescent="0.45"/>
    <row r="950" ht="15.75" customHeight="1" x14ac:dyDescent="0.45"/>
    <row r="951" ht="15.75" customHeight="1" x14ac:dyDescent="0.45"/>
    <row r="952" ht="15.75" customHeight="1" x14ac:dyDescent="0.45"/>
    <row r="953" ht="15.75" customHeight="1" x14ac:dyDescent="0.45"/>
    <row r="954" ht="15.75" customHeight="1" x14ac:dyDescent="0.45"/>
    <row r="955" ht="15.75" customHeight="1" x14ac:dyDescent="0.45"/>
    <row r="956" ht="15.75" customHeight="1" x14ac:dyDescent="0.45"/>
    <row r="957" ht="15.75" customHeight="1" x14ac:dyDescent="0.45"/>
    <row r="958" ht="15.75" customHeight="1" x14ac:dyDescent="0.45"/>
    <row r="959" ht="15.75" customHeight="1" x14ac:dyDescent="0.45"/>
    <row r="960" ht="15.75" customHeight="1" x14ac:dyDescent="0.45"/>
    <row r="961" ht="15.75" customHeight="1" x14ac:dyDescent="0.45"/>
    <row r="962" ht="15.75" customHeight="1" x14ac:dyDescent="0.45"/>
    <row r="963" ht="15.75" customHeight="1" x14ac:dyDescent="0.45"/>
    <row r="964" ht="15.75" customHeight="1" x14ac:dyDescent="0.45"/>
    <row r="965" ht="15.75" customHeight="1" x14ac:dyDescent="0.45"/>
    <row r="966" ht="15.75" customHeight="1" x14ac:dyDescent="0.45"/>
    <row r="967" ht="15.75" customHeight="1" x14ac:dyDescent="0.45"/>
    <row r="968" ht="15.75" customHeight="1" x14ac:dyDescent="0.45"/>
    <row r="969" ht="15.75" customHeight="1" x14ac:dyDescent="0.45"/>
    <row r="970" ht="15.75" customHeight="1" x14ac:dyDescent="0.45"/>
    <row r="971" ht="15.75" customHeight="1" x14ac:dyDescent="0.45"/>
    <row r="972" ht="15.75" customHeight="1" x14ac:dyDescent="0.45"/>
    <row r="973" ht="15.75" customHeight="1" x14ac:dyDescent="0.45"/>
    <row r="974" ht="15.75" customHeight="1" x14ac:dyDescent="0.45"/>
    <row r="975" ht="15.75" customHeight="1" x14ac:dyDescent="0.45"/>
    <row r="976" ht="15.75" customHeight="1" x14ac:dyDescent="0.45"/>
    <row r="977" ht="15.75" customHeight="1" x14ac:dyDescent="0.45"/>
    <row r="978" ht="15.75" customHeight="1" x14ac:dyDescent="0.45"/>
    <row r="979" ht="15.75" customHeight="1" x14ac:dyDescent="0.45"/>
    <row r="980" ht="15.75" customHeight="1" x14ac:dyDescent="0.45"/>
    <row r="981" ht="15.75" customHeight="1" x14ac:dyDescent="0.45"/>
    <row r="982" ht="15.75" customHeight="1" x14ac:dyDescent="0.45"/>
    <row r="983" ht="15.75" customHeight="1" x14ac:dyDescent="0.45"/>
    <row r="984" ht="15.75" customHeight="1" x14ac:dyDescent="0.45"/>
    <row r="985" ht="15.75" customHeight="1" x14ac:dyDescent="0.45"/>
    <row r="986" ht="15.75" customHeight="1" x14ac:dyDescent="0.45"/>
    <row r="987" ht="15.75" customHeight="1" x14ac:dyDescent="0.45"/>
    <row r="988" ht="15.75" customHeight="1" x14ac:dyDescent="0.45"/>
    <row r="989" ht="15.75" customHeight="1" x14ac:dyDescent="0.45"/>
    <row r="990" ht="15.75" customHeight="1" x14ac:dyDescent="0.45"/>
    <row r="991" ht="15.75" customHeight="1" x14ac:dyDescent="0.45"/>
    <row r="992" ht="15.75" customHeight="1" x14ac:dyDescent="0.45"/>
    <row r="993" ht="15.75" customHeight="1" x14ac:dyDescent="0.45"/>
    <row r="994" ht="15.75" customHeight="1" x14ac:dyDescent="0.45"/>
    <row r="995" ht="15.75" customHeight="1" x14ac:dyDescent="0.45"/>
    <row r="996" ht="15.75" customHeight="1" x14ac:dyDescent="0.45"/>
    <row r="997" ht="15.75" customHeight="1" x14ac:dyDescent="0.45"/>
    <row r="998" ht="15.75" customHeight="1" x14ac:dyDescent="0.45"/>
    <row r="999" ht="15.75" customHeight="1" x14ac:dyDescent="0.45"/>
    <row r="1000" ht="15.75" customHeight="1" x14ac:dyDescent="0.45"/>
  </sheetData>
  <sheetProtection algorithmName="SHA-512" hashValue="T29UQxBC04OhSBBIXjLTkUXjCnK/vvOwaqIDHSQdqIjDt2luo/NDgt18x8Pw752B1sXszUqMdEvRHINY1kG5iQ==" saltValue="1OT2TX5d+rDJFLQmRb1aFw==" spinCount="100000" sheet="1" objects="1" scenarios="1"/>
  <mergeCells count="6">
    <mergeCell ref="C5:O5"/>
    <mergeCell ref="C6:C7"/>
    <mergeCell ref="M6:O6"/>
    <mergeCell ref="J6:L6"/>
    <mergeCell ref="G6:I6"/>
    <mergeCell ref="D6:F6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AA37-DCBC-4996-894E-3514BFB5897C}">
  <dimension ref="B11:L64"/>
  <sheetViews>
    <sheetView topLeftCell="A4" workbookViewId="0">
      <selection activeCell="C12" sqref="C12:J58"/>
    </sheetView>
  </sheetViews>
  <sheetFormatPr baseColWidth="10" defaultRowHeight="14.25" x14ac:dyDescent="0.45"/>
  <cols>
    <col min="3" max="3" width="12.73046875" customWidth="1"/>
    <col min="4" max="4" width="24.265625" customWidth="1"/>
    <col min="8" max="8" width="12.265625" customWidth="1"/>
    <col min="9" max="9" width="18.73046875" customWidth="1"/>
    <col min="10" max="10" width="16.73046875" customWidth="1"/>
  </cols>
  <sheetData>
    <row r="11" spans="2:10" ht="21" customHeight="1" x14ac:dyDescent="0.45"/>
    <row r="12" spans="2:10" ht="43.5" customHeight="1" x14ac:dyDescent="0.45">
      <c r="B12" s="5"/>
      <c r="C12" s="52" t="s">
        <v>116</v>
      </c>
      <c r="D12" s="52"/>
      <c r="E12" s="52"/>
      <c r="F12" s="52"/>
      <c r="G12" s="52"/>
      <c r="H12" s="52"/>
      <c r="I12" s="52"/>
      <c r="J12" s="52"/>
    </row>
    <row r="13" spans="2:10" ht="21.4" x14ac:dyDescent="0.45">
      <c r="B13" s="5"/>
      <c r="C13" s="53" t="s">
        <v>140</v>
      </c>
      <c r="D13" s="53"/>
      <c r="E13" s="53"/>
      <c r="F13" s="53"/>
      <c r="G13" s="53"/>
      <c r="H13" s="53"/>
      <c r="I13" s="53"/>
      <c r="J13" s="53"/>
    </row>
    <row r="14" spans="2:10" ht="17.649999999999999" x14ac:dyDescent="0.45">
      <c r="B14" s="5"/>
      <c r="C14" s="54" t="s">
        <v>115</v>
      </c>
      <c r="D14" s="54" t="s">
        <v>114</v>
      </c>
      <c r="E14" s="54" t="s">
        <v>103</v>
      </c>
      <c r="F14" s="54"/>
      <c r="G14" s="54" t="s">
        <v>105</v>
      </c>
      <c r="H14" s="54"/>
      <c r="I14" s="48" t="s">
        <v>113</v>
      </c>
      <c r="J14" s="48" t="s">
        <v>106</v>
      </c>
    </row>
    <row r="15" spans="2:10" ht="17.649999999999999" x14ac:dyDescent="0.45">
      <c r="B15" s="5"/>
      <c r="C15" s="54"/>
      <c r="D15" s="54"/>
      <c r="E15" s="55" t="s">
        <v>100</v>
      </c>
      <c r="F15" s="55" t="s">
        <v>101</v>
      </c>
      <c r="G15" s="55" t="s">
        <v>100</v>
      </c>
      <c r="H15" s="55" t="s">
        <v>101</v>
      </c>
      <c r="I15" s="48"/>
      <c r="J15" s="48"/>
    </row>
    <row r="16" spans="2:10" ht="15" customHeight="1" x14ac:dyDescent="0.45">
      <c r="B16" s="5"/>
      <c r="C16" s="48" t="s">
        <v>53</v>
      </c>
      <c r="D16" s="56" t="s">
        <v>51</v>
      </c>
      <c r="E16" s="57">
        <v>460</v>
      </c>
      <c r="F16" s="57">
        <v>654</v>
      </c>
      <c r="G16" s="57">
        <v>7534</v>
      </c>
      <c r="H16" s="57">
        <v>6340</v>
      </c>
      <c r="I16" s="57">
        <f>E16+F16</f>
        <v>1114</v>
      </c>
      <c r="J16" s="57">
        <f>G16+H16</f>
        <v>13874</v>
      </c>
    </row>
    <row r="17" spans="2:11" ht="17.649999999999999" x14ac:dyDescent="0.45">
      <c r="B17" s="5"/>
      <c r="C17" s="48"/>
      <c r="D17" s="58" t="s">
        <v>52</v>
      </c>
      <c r="E17" s="59">
        <v>862</v>
      </c>
      <c r="F17" s="59">
        <v>1019</v>
      </c>
      <c r="G17" s="59">
        <v>22712</v>
      </c>
      <c r="H17" s="59">
        <v>25303</v>
      </c>
      <c r="I17" s="59">
        <f>E17+F17</f>
        <v>1881</v>
      </c>
      <c r="J17" s="59">
        <f t="shared" ref="J17:J57" si="0">G17+H17</f>
        <v>48015</v>
      </c>
    </row>
    <row r="18" spans="2:11" ht="17.649999999999999" x14ac:dyDescent="0.45">
      <c r="B18" s="5"/>
      <c r="C18" s="48"/>
      <c r="D18" s="58" t="s">
        <v>50</v>
      </c>
      <c r="E18" s="59">
        <v>1639</v>
      </c>
      <c r="F18" s="59">
        <v>2420</v>
      </c>
      <c r="G18" s="59">
        <v>76441</v>
      </c>
      <c r="H18" s="59">
        <v>88241</v>
      </c>
      <c r="I18" s="59">
        <f t="shared" ref="I18:I57" si="1">E18+F18</f>
        <v>4059</v>
      </c>
      <c r="J18" s="59">
        <f t="shared" si="0"/>
        <v>164682</v>
      </c>
    </row>
    <row r="19" spans="2:11" ht="17.649999999999999" x14ac:dyDescent="0.45">
      <c r="B19" s="5"/>
      <c r="C19" s="48"/>
      <c r="D19" s="55" t="s">
        <v>89</v>
      </c>
      <c r="E19" s="60">
        <f>SUM(E16:E18)</f>
        <v>2961</v>
      </c>
      <c r="F19" s="60">
        <f>SUM(F16:F18)</f>
        <v>4093</v>
      </c>
      <c r="G19" s="60">
        <f>SUM(G16:G18)</f>
        <v>106687</v>
      </c>
      <c r="H19" s="60">
        <f>SUM(H16:H18)</f>
        <v>119884</v>
      </c>
      <c r="I19" s="60">
        <f t="shared" si="1"/>
        <v>7054</v>
      </c>
      <c r="J19" s="60">
        <f>G19+H19</f>
        <v>226571</v>
      </c>
    </row>
    <row r="20" spans="2:11" ht="15" customHeight="1" x14ac:dyDescent="0.45">
      <c r="B20" s="5"/>
      <c r="C20" s="48" t="s">
        <v>81</v>
      </c>
      <c r="D20" s="58" t="s">
        <v>54</v>
      </c>
      <c r="E20" s="59">
        <v>676</v>
      </c>
      <c r="F20" s="59">
        <v>867</v>
      </c>
      <c r="G20" s="59">
        <v>86868</v>
      </c>
      <c r="H20" s="59">
        <v>73466</v>
      </c>
      <c r="I20" s="59">
        <f t="shared" si="1"/>
        <v>1543</v>
      </c>
      <c r="J20" s="59">
        <f t="shared" si="0"/>
        <v>160334</v>
      </c>
    </row>
    <row r="21" spans="2:11" ht="17.649999999999999" x14ac:dyDescent="0.45">
      <c r="B21" s="5"/>
      <c r="C21" s="48"/>
      <c r="D21" s="58" t="s">
        <v>56</v>
      </c>
      <c r="E21" s="59">
        <v>636</v>
      </c>
      <c r="F21" s="59">
        <v>714</v>
      </c>
      <c r="G21" s="59">
        <v>11645</v>
      </c>
      <c r="H21" s="59">
        <v>9943</v>
      </c>
      <c r="I21" s="59">
        <f t="shared" si="1"/>
        <v>1350</v>
      </c>
      <c r="J21" s="59">
        <f t="shared" si="0"/>
        <v>21588</v>
      </c>
    </row>
    <row r="22" spans="2:11" ht="17.649999999999999" x14ac:dyDescent="0.45">
      <c r="B22" s="5"/>
      <c r="C22" s="48"/>
      <c r="D22" s="58" t="s">
        <v>55</v>
      </c>
      <c r="E22" s="59">
        <v>366</v>
      </c>
      <c r="F22" s="59">
        <v>367</v>
      </c>
      <c r="G22" s="59">
        <v>23275</v>
      </c>
      <c r="H22" s="59">
        <v>17297</v>
      </c>
      <c r="I22" s="59">
        <f t="shared" si="1"/>
        <v>733</v>
      </c>
      <c r="J22" s="59">
        <f t="shared" si="0"/>
        <v>40572</v>
      </c>
      <c r="K22" s="2"/>
    </row>
    <row r="23" spans="2:11" ht="17.649999999999999" x14ac:dyDescent="0.45">
      <c r="B23" s="5"/>
      <c r="C23" s="48"/>
      <c r="D23" s="55" t="s">
        <v>90</v>
      </c>
      <c r="E23" s="60">
        <f>SUM(E20:E22)</f>
        <v>1678</v>
      </c>
      <c r="F23" s="60">
        <f>SUM(F20:F22)</f>
        <v>1948</v>
      </c>
      <c r="G23" s="60">
        <f>SUM(G20:G22)</f>
        <v>121788</v>
      </c>
      <c r="H23" s="60">
        <f>SUM(H20:H22)</f>
        <v>100706</v>
      </c>
      <c r="I23" s="60">
        <f t="shared" si="1"/>
        <v>3626</v>
      </c>
      <c r="J23" s="60">
        <f t="shared" si="0"/>
        <v>222494</v>
      </c>
    </row>
    <row r="24" spans="2:11" ht="15" customHeight="1" x14ac:dyDescent="0.45">
      <c r="B24" s="5"/>
      <c r="C24" s="48" t="s">
        <v>82</v>
      </c>
      <c r="D24" s="58" t="s">
        <v>57</v>
      </c>
      <c r="E24" s="59">
        <v>596</v>
      </c>
      <c r="F24" s="59">
        <v>759</v>
      </c>
      <c r="G24" s="59">
        <v>16633</v>
      </c>
      <c r="H24" s="59">
        <v>22787</v>
      </c>
      <c r="I24" s="59">
        <f t="shared" si="1"/>
        <v>1355</v>
      </c>
      <c r="J24" s="59">
        <f t="shared" si="0"/>
        <v>39420</v>
      </c>
    </row>
    <row r="25" spans="2:11" ht="17.649999999999999" x14ac:dyDescent="0.45">
      <c r="B25" s="5"/>
      <c r="C25" s="48"/>
      <c r="D25" s="58" t="s">
        <v>59</v>
      </c>
      <c r="E25" s="59">
        <v>326</v>
      </c>
      <c r="F25" s="59">
        <v>434</v>
      </c>
      <c r="G25" s="59">
        <v>12165</v>
      </c>
      <c r="H25" s="59">
        <v>12945</v>
      </c>
      <c r="I25" s="59">
        <f t="shared" si="1"/>
        <v>760</v>
      </c>
      <c r="J25" s="59">
        <f t="shared" si="0"/>
        <v>25110</v>
      </c>
    </row>
    <row r="26" spans="2:11" ht="17.649999999999999" x14ac:dyDescent="0.45">
      <c r="B26" s="5"/>
      <c r="C26" s="48"/>
      <c r="D26" s="58" t="s">
        <v>60</v>
      </c>
      <c r="E26" s="59">
        <v>287</v>
      </c>
      <c r="F26" s="59">
        <v>323</v>
      </c>
      <c r="G26" s="59">
        <v>8604</v>
      </c>
      <c r="H26" s="59">
        <v>7453</v>
      </c>
      <c r="I26" s="59">
        <f t="shared" si="1"/>
        <v>610</v>
      </c>
      <c r="J26" s="59">
        <f t="shared" si="0"/>
        <v>16057</v>
      </c>
    </row>
    <row r="27" spans="2:11" ht="17.649999999999999" x14ac:dyDescent="0.45">
      <c r="B27" s="5"/>
      <c r="C27" s="48"/>
      <c r="D27" s="58" t="s">
        <v>58</v>
      </c>
      <c r="E27" s="59">
        <v>436</v>
      </c>
      <c r="F27" s="59">
        <v>513</v>
      </c>
      <c r="G27" s="59">
        <v>2656</v>
      </c>
      <c r="H27" s="59">
        <v>1859</v>
      </c>
      <c r="I27" s="59">
        <f t="shared" si="1"/>
        <v>949</v>
      </c>
      <c r="J27" s="59">
        <f t="shared" si="0"/>
        <v>4515</v>
      </c>
    </row>
    <row r="28" spans="2:11" ht="17.649999999999999" x14ac:dyDescent="0.45">
      <c r="B28" s="5"/>
      <c r="C28" s="48"/>
      <c r="D28" s="55" t="s">
        <v>91</v>
      </c>
      <c r="E28" s="60">
        <f>SUM(E24:E27)</f>
        <v>1645</v>
      </c>
      <c r="F28" s="60">
        <f>SUM(F24:F27)</f>
        <v>2029</v>
      </c>
      <c r="G28" s="60">
        <f>SUM(G24:G27)</f>
        <v>40058</v>
      </c>
      <c r="H28" s="60">
        <f>SUM(H24:H27)</f>
        <v>45044</v>
      </c>
      <c r="I28" s="60">
        <f t="shared" si="1"/>
        <v>3674</v>
      </c>
      <c r="J28" s="60">
        <f t="shared" si="0"/>
        <v>85102</v>
      </c>
    </row>
    <row r="29" spans="2:11" ht="15" customHeight="1" x14ac:dyDescent="0.45">
      <c r="B29" s="5"/>
      <c r="C29" s="48" t="s">
        <v>83</v>
      </c>
      <c r="D29" s="58" t="s">
        <v>61</v>
      </c>
      <c r="E29" s="59">
        <v>404</v>
      </c>
      <c r="F29" s="59">
        <v>504</v>
      </c>
      <c r="G29" s="59">
        <v>13995</v>
      </c>
      <c r="H29" s="59">
        <v>8320</v>
      </c>
      <c r="I29" s="59">
        <f t="shared" si="1"/>
        <v>908</v>
      </c>
      <c r="J29" s="59">
        <f t="shared" si="0"/>
        <v>22315</v>
      </c>
    </row>
    <row r="30" spans="2:11" ht="17.649999999999999" x14ac:dyDescent="0.45">
      <c r="B30" s="5"/>
      <c r="C30" s="48"/>
      <c r="D30" s="58" t="s">
        <v>130</v>
      </c>
      <c r="E30" s="59">
        <v>259</v>
      </c>
      <c r="F30" s="59">
        <v>320</v>
      </c>
      <c r="G30" s="59">
        <v>4460</v>
      </c>
      <c r="H30" s="59">
        <v>3943</v>
      </c>
      <c r="I30" s="59">
        <f t="shared" si="1"/>
        <v>579</v>
      </c>
      <c r="J30" s="59">
        <f t="shared" si="0"/>
        <v>8403</v>
      </c>
    </row>
    <row r="31" spans="2:11" ht="17.649999999999999" x14ac:dyDescent="0.45">
      <c r="B31" s="5"/>
      <c r="C31" s="48"/>
      <c r="D31" s="58" t="s">
        <v>62</v>
      </c>
      <c r="E31" s="59">
        <v>247</v>
      </c>
      <c r="F31" s="59">
        <v>302</v>
      </c>
      <c r="G31" s="59">
        <v>4408</v>
      </c>
      <c r="H31" s="59">
        <v>747</v>
      </c>
      <c r="I31" s="59">
        <f t="shared" si="1"/>
        <v>549</v>
      </c>
      <c r="J31" s="59">
        <f t="shared" si="0"/>
        <v>5155</v>
      </c>
    </row>
    <row r="32" spans="2:11" ht="17.649999999999999" x14ac:dyDescent="0.45">
      <c r="B32" s="5"/>
      <c r="C32" s="48"/>
      <c r="D32" s="58" t="s">
        <v>63</v>
      </c>
      <c r="E32" s="59">
        <v>229</v>
      </c>
      <c r="F32" s="59">
        <v>314</v>
      </c>
      <c r="G32" s="59">
        <v>9842</v>
      </c>
      <c r="H32" s="59">
        <v>10509</v>
      </c>
      <c r="I32" s="59">
        <f t="shared" si="1"/>
        <v>543</v>
      </c>
      <c r="J32" s="59">
        <f t="shared" si="0"/>
        <v>20351</v>
      </c>
    </row>
    <row r="33" spans="2:10" ht="17.649999999999999" x14ac:dyDescent="0.45">
      <c r="B33" s="5"/>
      <c r="C33" s="48"/>
      <c r="D33" s="55" t="s">
        <v>92</v>
      </c>
      <c r="E33" s="60">
        <f>SUM(E29:E32)</f>
        <v>1139</v>
      </c>
      <c r="F33" s="60">
        <f>SUM(F29:F32)</f>
        <v>1440</v>
      </c>
      <c r="G33" s="60">
        <f>SUM(G29:G32)</f>
        <v>32705</v>
      </c>
      <c r="H33" s="60">
        <f>SUM(H29:H32)</f>
        <v>23519</v>
      </c>
      <c r="I33" s="60">
        <f t="shared" si="1"/>
        <v>2579</v>
      </c>
      <c r="J33" s="60">
        <f t="shared" si="0"/>
        <v>56224</v>
      </c>
    </row>
    <row r="34" spans="2:10" ht="15" customHeight="1" x14ac:dyDescent="0.45">
      <c r="B34" s="5"/>
      <c r="C34" s="48" t="s">
        <v>84</v>
      </c>
      <c r="D34" s="58" t="s">
        <v>65</v>
      </c>
      <c r="E34" s="59">
        <v>629</v>
      </c>
      <c r="F34" s="59">
        <v>989</v>
      </c>
      <c r="G34" s="59">
        <v>17949</v>
      </c>
      <c r="H34" s="59">
        <v>22438</v>
      </c>
      <c r="I34" s="59">
        <f t="shared" si="1"/>
        <v>1618</v>
      </c>
      <c r="J34" s="59">
        <f t="shared" si="0"/>
        <v>40387</v>
      </c>
    </row>
    <row r="35" spans="2:10" ht="17.649999999999999" x14ac:dyDescent="0.45">
      <c r="B35" s="5"/>
      <c r="C35" s="48"/>
      <c r="D35" s="58" t="s">
        <v>64</v>
      </c>
      <c r="E35" s="59">
        <v>1818</v>
      </c>
      <c r="F35" s="59">
        <v>2967</v>
      </c>
      <c r="G35" s="59">
        <v>9691</v>
      </c>
      <c r="H35" s="59">
        <v>14735</v>
      </c>
      <c r="I35" s="59">
        <f t="shared" si="1"/>
        <v>4785</v>
      </c>
      <c r="J35" s="59">
        <f t="shared" si="0"/>
        <v>24426</v>
      </c>
    </row>
    <row r="36" spans="2:10" ht="17.649999999999999" x14ac:dyDescent="0.45">
      <c r="B36" s="5"/>
      <c r="C36" s="48"/>
      <c r="D36" s="58" t="s">
        <v>66</v>
      </c>
      <c r="E36" s="59">
        <v>563</v>
      </c>
      <c r="F36" s="59">
        <v>719</v>
      </c>
      <c r="G36" s="59">
        <v>14263</v>
      </c>
      <c r="H36" s="59">
        <v>12027</v>
      </c>
      <c r="I36" s="59">
        <f t="shared" si="1"/>
        <v>1282</v>
      </c>
      <c r="J36" s="59">
        <f t="shared" si="0"/>
        <v>26290</v>
      </c>
    </row>
    <row r="37" spans="2:10" ht="17.649999999999999" x14ac:dyDescent="0.45">
      <c r="B37" s="5"/>
      <c r="C37" s="48"/>
      <c r="D37" s="55" t="s">
        <v>93</v>
      </c>
      <c r="E37" s="60">
        <f>SUM(E34:E36)</f>
        <v>3010</v>
      </c>
      <c r="F37" s="60">
        <f>SUM(F34:F36)</f>
        <v>4675</v>
      </c>
      <c r="G37" s="60">
        <f>SUM(G34:G36)</f>
        <v>41903</v>
      </c>
      <c r="H37" s="60">
        <f>SUM(H34:H36)</f>
        <v>49200</v>
      </c>
      <c r="I37" s="60">
        <f t="shared" si="1"/>
        <v>7685</v>
      </c>
      <c r="J37" s="60">
        <f t="shared" si="0"/>
        <v>91103</v>
      </c>
    </row>
    <row r="38" spans="2:10" ht="15" customHeight="1" x14ac:dyDescent="0.45">
      <c r="B38" s="5"/>
      <c r="C38" s="48" t="s">
        <v>85</v>
      </c>
      <c r="D38" s="58" t="s">
        <v>68</v>
      </c>
      <c r="E38" s="59">
        <v>701</v>
      </c>
      <c r="F38" s="59">
        <v>933</v>
      </c>
      <c r="G38" s="59">
        <v>25346</v>
      </c>
      <c r="H38" s="59">
        <v>23412</v>
      </c>
      <c r="I38" s="59">
        <f t="shared" si="1"/>
        <v>1634</v>
      </c>
      <c r="J38" s="59">
        <f t="shared" si="0"/>
        <v>48758</v>
      </c>
    </row>
    <row r="39" spans="2:10" ht="17.649999999999999" x14ac:dyDescent="0.45">
      <c r="B39" s="5"/>
      <c r="C39" s="48"/>
      <c r="D39" s="58" t="s">
        <v>67</v>
      </c>
      <c r="E39" s="59">
        <v>348</v>
      </c>
      <c r="F39" s="59">
        <v>419</v>
      </c>
      <c r="G39" s="59">
        <v>15198</v>
      </c>
      <c r="H39" s="59">
        <v>8650</v>
      </c>
      <c r="I39" s="59">
        <f t="shared" si="1"/>
        <v>767</v>
      </c>
      <c r="J39" s="59">
        <f t="shared" si="0"/>
        <v>23848</v>
      </c>
    </row>
    <row r="40" spans="2:10" ht="17.649999999999999" x14ac:dyDescent="0.45">
      <c r="B40" s="5"/>
      <c r="C40" s="48"/>
      <c r="D40" s="58" t="s">
        <v>69</v>
      </c>
      <c r="E40" s="59">
        <v>190</v>
      </c>
      <c r="F40" s="59">
        <v>281</v>
      </c>
      <c r="G40" s="59">
        <v>5502</v>
      </c>
      <c r="H40" s="59">
        <v>7605</v>
      </c>
      <c r="I40" s="59">
        <f t="shared" si="1"/>
        <v>471</v>
      </c>
      <c r="J40" s="59">
        <f t="shared" si="0"/>
        <v>13107</v>
      </c>
    </row>
    <row r="41" spans="2:10" ht="17.649999999999999" x14ac:dyDescent="0.45">
      <c r="B41" s="5"/>
      <c r="C41" s="48"/>
      <c r="D41" s="58" t="s">
        <v>70</v>
      </c>
      <c r="E41" s="59">
        <v>140</v>
      </c>
      <c r="F41" s="59">
        <v>180</v>
      </c>
      <c r="G41" s="59">
        <v>1388</v>
      </c>
      <c r="H41" s="59">
        <v>2689</v>
      </c>
      <c r="I41" s="59">
        <f t="shared" si="1"/>
        <v>320</v>
      </c>
      <c r="J41" s="59">
        <f t="shared" si="0"/>
        <v>4077</v>
      </c>
    </row>
    <row r="42" spans="2:10" ht="17.649999999999999" x14ac:dyDescent="0.45">
      <c r="B42" s="5"/>
      <c r="C42" s="48"/>
      <c r="D42" s="55" t="s">
        <v>94</v>
      </c>
      <c r="E42" s="60">
        <f>SUM(E38:E41)</f>
        <v>1379</v>
      </c>
      <c r="F42" s="60">
        <f>SUM(F38:F41)</f>
        <v>1813</v>
      </c>
      <c r="G42" s="60">
        <f>SUM(G38:G41)</f>
        <v>47434</v>
      </c>
      <c r="H42" s="60">
        <f>SUM(H38:H41)</f>
        <v>42356</v>
      </c>
      <c r="I42" s="60">
        <f t="shared" si="1"/>
        <v>3192</v>
      </c>
      <c r="J42" s="60">
        <f t="shared" si="0"/>
        <v>89790</v>
      </c>
    </row>
    <row r="43" spans="2:10" ht="15" customHeight="1" x14ac:dyDescent="0.45">
      <c r="B43" s="5"/>
      <c r="C43" s="48" t="s">
        <v>86</v>
      </c>
      <c r="D43" s="58" t="s">
        <v>71</v>
      </c>
      <c r="E43" s="59">
        <v>1207</v>
      </c>
      <c r="F43" s="59">
        <v>1654</v>
      </c>
      <c r="G43" s="59">
        <v>20994</v>
      </c>
      <c r="H43" s="59">
        <v>18684</v>
      </c>
      <c r="I43" s="59">
        <f t="shared" si="1"/>
        <v>2861</v>
      </c>
      <c r="J43" s="59">
        <f t="shared" si="0"/>
        <v>39678</v>
      </c>
    </row>
    <row r="44" spans="2:10" ht="17.649999999999999" x14ac:dyDescent="0.45">
      <c r="B44" s="5"/>
      <c r="C44" s="48"/>
      <c r="D44" s="58" t="s">
        <v>73</v>
      </c>
      <c r="E44" s="59">
        <v>336</v>
      </c>
      <c r="F44" s="59">
        <v>296</v>
      </c>
      <c r="G44" s="59">
        <v>15080</v>
      </c>
      <c r="H44" s="59">
        <v>8830</v>
      </c>
      <c r="I44" s="59">
        <f t="shared" si="1"/>
        <v>632</v>
      </c>
      <c r="J44" s="59">
        <f t="shared" si="0"/>
        <v>23910</v>
      </c>
    </row>
    <row r="45" spans="2:10" ht="17.649999999999999" x14ac:dyDescent="0.45">
      <c r="B45" s="5"/>
      <c r="C45" s="48"/>
      <c r="D45" s="58" t="s">
        <v>72</v>
      </c>
      <c r="E45" s="59">
        <v>1464</v>
      </c>
      <c r="F45" s="59">
        <v>1823</v>
      </c>
      <c r="G45" s="59">
        <v>55803</v>
      </c>
      <c r="H45" s="59">
        <v>30778</v>
      </c>
      <c r="I45" s="59">
        <f t="shared" si="1"/>
        <v>3287</v>
      </c>
      <c r="J45" s="59">
        <f t="shared" si="0"/>
        <v>86581</v>
      </c>
    </row>
    <row r="46" spans="2:10" ht="17.649999999999999" x14ac:dyDescent="0.45">
      <c r="B46" s="5"/>
      <c r="C46" s="48"/>
      <c r="D46" s="55" t="s">
        <v>95</v>
      </c>
      <c r="E46" s="60">
        <f>SUM(E43:E45)</f>
        <v>3007</v>
      </c>
      <c r="F46" s="60">
        <f>SUM(F43:F45)</f>
        <v>3773</v>
      </c>
      <c r="G46" s="60">
        <f>SUM(G43:G45)</f>
        <v>91877</v>
      </c>
      <c r="H46" s="60">
        <f>SUM(H43:H45)</f>
        <v>58292</v>
      </c>
      <c r="I46" s="60">
        <f t="shared" si="1"/>
        <v>6780</v>
      </c>
      <c r="J46" s="60">
        <f t="shared" si="0"/>
        <v>150169</v>
      </c>
    </row>
    <row r="47" spans="2:10" ht="17.649999999999999" x14ac:dyDescent="0.45">
      <c r="B47" s="5"/>
      <c r="C47" s="48" t="s">
        <v>87</v>
      </c>
      <c r="D47" s="58" t="s">
        <v>74</v>
      </c>
      <c r="E47" s="59">
        <v>464</v>
      </c>
      <c r="F47" s="59">
        <v>617</v>
      </c>
      <c r="G47" s="59">
        <v>2944</v>
      </c>
      <c r="H47" s="59">
        <v>3018</v>
      </c>
      <c r="I47" s="59">
        <f t="shared" si="1"/>
        <v>1081</v>
      </c>
      <c r="J47" s="59">
        <f t="shared" si="0"/>
        <v>5962</v>
      </c>
    </row>
    <row r="48" spans="2:10" ht="17.649999999999999" x14ac:dyDescent="0.45">
      <c r="B48" s="5"/>
      <c r="C48" s="48"/>
      <c r="D48" s="58" t="s">
        <v>76</v>
      </c>
      <c r="E48" s="59">
        <v>355</v>
      </c>
      <c r="F48" s="59">
        <v>411</v>
      </c>
      <c r="G48" s="59">
        <v>33986</v>
      </c>
      <c r="H48" s="59">
        <v>56307</v>
      </c>
      <c r="I48" s="59">
        <f t="shared" si="1"/>
        <v>766</v>
      </c>
      <c r="J48" s="59">
        <f t="shared" si="0"/>
        <v>90293</v>
      </c>
    </row>
    <row r="49" spans="2:12" ht="17.649999999999999" x14ac:dyDescent="0.45">
      <c r="B49" s="5"/>
      <c r="C49" s="48"/>
      <c r="D49" s="58" t="s">
        <v>75</v>
      </c>
      <c r="E49" s="59">
        <v>196</v>
      </c>
      <c r="F49" s="59">
        <v>318</v>
      </c>
      <c r="G49" s="59">
        <v>42942</v>
      </c>
      <c r="H49" s="59">
        <v>26220</v>
      </c>
      <c r="I49" s="59">
        <f t="shared" si="1"/>
        <v>514</v>
      </c>
      <c r="J49" s="59">
        <f t="shared" si="0"/>
        <v>69162</v>
      </c>
    </row>
    <row r="50" spans="2:12" ht="17.649999999999999" x14ac:dyDescent="0.45">
      <c r="B50" s="5"/>
      <c r="C50" s="48"/>
      <c r="D50" s="55" t="s">
        <v>96</v>
      </c>
      <c r="E50" s="60">
        <f>SUM(E47:E49)</f>
        <v>1015</v>
      </c>
      <c r="F50" s="60">
        <f>SUM(F47:F49)</f>
        <v>1346</v>
      </c>
      <c r="G50" s="60">
        <f>SUM(G47:G49)</f>
        <v>79872</v>
      </c>
      <c r="H50" s="60">
        <f>SUM(H47:H49)</f>
        <v>85545</v>
      </c>
      <c r="I50" s="60">
        <f t="shared" si="1"/>
        <v>2361</v>
      </c>
      <c r="J50" s="60">
        <f t="shared" si="0"/>
        <v>165417</v>
      </c>
    </row>
    <row r="51" spans="2:12" ht="15" customHeight="1" x14ac:dyDescent="0.45">
      <c r="B51" s="5"/>
      <c r="C51" s="48" t="s">
        <v>97</v>
      </c>
      <c r="D51" s="58" t="s">
        <v>79</v>
      </c>
      <c r="E51" s="59">
        <v>959</v>
      </c>
      <c r="F51" s="59">
        <v>1302</v>
      </c>
      <c r="G51" s="59">
        <v>8621</v>
      </c>
      <c r="H51" s="59">
        <v>8649</v>
      </c>
      <c r="I51" s="59">
        <f t="shared" si="1"/>
        <v>2261</v>
      </c>
      <c r="J51" s="59">
        <f t="shared" si="0"/>
        <v>17270</v>
      </c>
      <c r="L51" s="5"/>
    </row>
    <row r="52" spans="2:12" ht="17.649999999999999" x14ac:dyDescent="0.45">
      <c r="B52" s="5"/>
      <c r="C52" s="48"/>
      <c r="D52" s="58" t="s">
        <v>78</v>
      </c>
      <c r="E52" s="59">
        <v>553</v>
      </c>
      <c r="F52" s="59">
        <v>683</v>
      </c>
      <c r="G52" s="59">
        <v>9145</v>
      </c>
      <c r="H52" s="59">
        <v>6692</v>
      </c>
      <c r="I52" s="59">
        <f t="shared" si="1"/>
        <v>1236</v>
      </c>
      <c r="J52" s="59">
        <f t="shared" si="0"/>
        <v>15837</v>
      </c>
    </row>
    <row r="53" spans="2:12" ht="17.649999999999999" x14ac:dyDescent="0.45">
      <c r="B53" s="5"/>
      <c r="C53" s="48"/>
      <c r="D53" s="58" t="s">
        <v>77</v>
      </c>
      <c r="E53" s="59">
        <v>526</v>
      </c>
      <c r="F53" s="59">
        <v>1077</v>
      </c>
      <c r="G53" s="59">
        <v>28704</v>
      </c>
      <c r="H53" s="59">
        <v>44051</v>
      </c>
      <c r="I53" s="59">
        <f t="shared" si="1"/>
        <v>1603</v>
      </c>
      <c r="J53" s="59">
        <f t="shared" si="0"/>
        <v>72755</v>
      </c>
    </row>
    <row r="54" spans="2:12" ht="17.649999999999999" x14ac:dyDescent="0.45">
      <c r="B54" s="5"/>
      <c r="C54" s="48"/>
      <c r="D54" s="55" t="s">
        <v>98</v>
      </c>
      <c r="E54" s="60">
        <f>SUM(E51:E53)</f>
        <v>2038</v>
      </c>
      <c r="F54" s="60">
        <f>SUM(F51:F53)</f>
        <v>3062</v>
      </c>
      <c r="G54" s="60">
        <f>SUM(G51:G53)</f>
        <v>46470</v>
      </c>
      <c r="H54" s="60">
        <f>SUM(H51:H53)</f>
        <v>59392</v>
      </c>
      <c r="I54" s="60">
        <f t="shared" si="1"/>
        <v>5100</v>
      </c>
      <c r="J54" s="60">
        <f t="shared" si="0"/>
        <v>105862</v>
      </c>
    </row>
    <row r="55" spans="2:12" ht="15" customHeight="1" x14ac:dyDescent="0.45">
      <c r="B55" s="5"/>
      <c r="C55" s="48" t="s">
        <v>88</v>
      </c>
      <c r="D55" s="58" t="s">
        <v>129</v>
      </c>
      <c r="E55" s="59">
        <v>5030</v>
      </c>
      <c r="F55" s="59">
        <v>7686</v>
      </c>
      <c r="G55" s="59">
        <v>93778</v>
      </c>
      <c r="H55" s="59">
        <v>85424</v>
      </c>
      <c r="I55" s="59">
        <f t="shared" si="1"/>
        <v>12716</v>
      </c>
      <c r="J55" s="59">
        <f t="shared" si="0"/>
        <v>179202</v>
      </c>
      <c r="K55" s="5"/>
    </row>
    <row r="56" spans="2:12" ht="17.649999999999999" x14ac:dyDescent="0.45">
      <c r="B56" s="5"/>
      <c r="C56" s="48"/>
      <c r="D56" s="58" t="s">
        <v>80</v>
      </c>
      <c r="E56" s="59">
        <v>8892</v>
      </c>
      <c r="F56" s="59">
        <v>13224</v>
      </c>
      <c r="G56" s="59">
        <v>247302</v>
      </c>
      <c r="H56" s="59">
        <v>331288</v>
      </c>
      <c r="I56" s="59">
        <f t="shared" si="1"/>
        <v>22116</v>
      </c>
      <c r="J56" s="59">
        <f t="shared" si="0"/>
        <v>578590</v>
      </c>
      <c r="K56" s="5"/>
    </row>
    <row r="57" spans="2:12" ht="17.649999999999999" x14ac:dyDescent="0.45">
      <c r="B57" s="5"/>
      <c r="C57" s="48"/>
      <c r="D57" s="55" t="s">
        <v>99</v>
      </c>
      <c r="E57" s="60">
        <f>SUM(E55:E56)</f>
        <v>13922</v>
      </c>
      <c r="F57" s="60">
        <f>SUM(F55:F56)</f>
        <v>20910</v>
      </c>
      <c r="G57" s="60">
        <f>SUM(G55:G56)</f>
        <v>341080</v>
      </c>
      <c r="H57" s="60">
        <f>SUM(H55:H56)</f>
        <v>416712</v>
      </c>
      <c r="I57" s="60">
        <f t="shared" si="1"/>
        <v>34832</v>
      </c>
      <c r="J57" s="60">
        <f t="shared" si="0"/>
        <v>757792</v>
      </c>
    </row>
    <row r="58" spans="2:12" ht="17.649999999999999" x14ac:dyDescent="0.65">
      <c r="B58" s="5"/>
      <c r="C58" s="54" t="s">
        <v>102</v>
      </c>
      <c r="D58" s="54"/>
      <c r="E58" s="61">
        <f>E19+E23+E28+E33+E37+E42+E46+E50+E54+E57</f>
        <v>31794</v>
      </c>
      <c r="F58" s="61">
        <f>F19+F23+F28+F33+F37+F42+F46+F50+F54+F57</f>
        <v>45089</v>
      </c>
      <c r="G58" s="61">
        <f>G19+G23+G28+G33+G37+G42+G46+G50+G54+G57</f>
        <v>949874</v>
      </c>
      <c r="H58" s="61">
        <f t="shared" ref="H58" si="2">H19+H23+H28+H33+H37+H42+H46+H50+H54+H57</f>
        <v>1000650</v>
      </c>
      <c r="I58" s="61">
        <f>I19+I23+I28+I33+I37+I42+I46+I50+I54+I57</f>
        <v>76883</v>
      </c>
      <c r="J58" s="61">
        <f t="shared" ref="J58" si="3">J19+J23+J28+J33+J37+J42+J46+J50+J54+J57</f>
        <v>1950524</v>
      </c>
    </row>
    <row r="59" spans="2:12" x14ac:dyDescent="0.45">
      <c r="C59" s="5"/>
      <c r="D59" s="5"/>
      <c r="E59" s="5"/>
      <c r="F59" s="5"/>
      <c r="G59" s="5"/>
      <c r="H59" s="5"/>
      <c r="I59" s="5"/>
      <c r="J59" s="5"/>
    </row>
    <row r="63" spans="2:12" x14ac:dyDescent="0.45">
      <c r="J63" s="2"/>
    </row>
    <row r="64" spans="2:12" x14ac:dyDescent="0.45">
      <c r="J64" s="2"/>
    </row>
  </sheetData>
  <sheetProtection algorithmName="SHA-512" hashValue="M/2EHJvVofZdGh+7F9BBWXgn9v96CqQekCPnIpXlS3sfqf9wbRR2cJdU7AMHUEtiVLUB5LLmjGAsi+fkR6cYfA==" saltValue="9R9LUyho3flssU+oP5QFoQ==" spinCount="100000" sheet="1" objects="1" scenarios="1"/>
  <mergeCells count="19">
    <mergeCell ref="C34:C37"/>
    <mergeCell ref="C38:C42"/>
    <mergeCell ref="C20:C23"/>
    <mergeCell ref="C12:J12"/>
    <mergeCell ref="C13:J13"/>
    <mergeCell ref="J14:J15"/>
    <mergeCell ref="I14:I15"/>
    <mergeCell ref="C58:D58"/>
    <mergeCell ref="G14:H14"/>
    <mergeCell ref="C43:C46"/>
    <mergeCell ref="C47:C50"/>
    <mergeCell ref="C51:C54"/>
    <mergeCell ref="C55:C57"/>
    <mergeCell ref="E14:F14"/>
    <mergeCell ref="D14:D15"/>
    <mergeCell ref="C14:C15"/>
    <mergeCell ref="C16:C19"/>
    <mergeCell ref="C24:C28"/>
    <mergeCell ref="C29:C3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59F25-636D-4F4D-B973-01611B8D1ACE}">
  <dimension ref="A2:I33"/>
  <sheetViews>
    <sheetView tabSelected="1" topLeftCell="B1" workbookViewId="0">
      <selection activeCell="H13" sqref="H13"/>
    </sheetView>
  </sheetViews>
  <sheetFormatPr baseColWidth="10" defaultRowHeight="14.25" x14ac:dyDescent="0.45"/>
  <cols>
    <col min="2" max="2" width="25" bestFit="1" customWidth="1"/>
    <col min="3" max="3" width="15.73046875" bestFit="1" customWidth="1"/>
    <col min="4" max="4" width="11.1328125" bestFit="1" customWidth="1"/>
  </cols>
  <sheetData>
    <row r="2" spans="1:9" x14ac:dyDescent="0.45">
      <c r="B2" s="62"/>
      <c r="C2" s="62"/>
      <c r="D2" s="62"/>
      <c r="E2" s="62"/>
    </row>
    <row r="3" spans="1:9" ht="21.4" x14ac:dyDescent="0.45">
      <c r="A3" s="5"/>
      <c r="B3" s="63" t="s">
        <v>119</v>
      </c>
      <c r="C3" s="63"/>
      <c r="D3" s="63"/>
      <c r="E3" s="62"/>
      <c r="F3" s="5"/>
    </row>
    <row r="4" spans="1:9" ht="19.899999999999999" x14ac:dyDescent="0.75">
      <c r="A4" s="5"/>
      <c r="B4" s="64" t="s">
        <v>140</v>
      </c>
      <c r="C4" s="64"/>
      <c r="D4" s="64"/>
      <c r="E4" s="62"/>
      <c r="F4" s="5"/>
    </row>
    <row r="5" spans="1:9" ht="35.25" x14ac:dyDescent="0.45">
      <c r="A5" s="5"/>
      <c r="B5" s="34" t="s">
        <v>115</v>
      </c>
      <c r="C5" s="34" t="s">
        <v>103</v>
      </c>
      <c r="D5" s="34" t="s">
        <v>117</v>
      </c>
      <c r="E5" s="62"/>
      <c r="G5" s="5"/>
      <c r="H5" s="5"/>
      <c r="I5" s="7"/>
    </row>
    <row r="6" spans="1:9" ht="17.649999999999999" x14ac:dyDescent="0.65">
      <c r="A6" s="5"/>
      <c r="B6" s="65" t="s">
        <v>88</v>
      </c>
      <c r="C6" s="66">
        <v>34832</v>
      </c>
      <c r="D6" s="67">
        <f>C6/C16</f>
        <v>0.45305204011289885</v>
      </c>
      <c r="E6" s="62"/>
    </row>
    <row r="7" spans="1:9" ht="17.649999999999999" x14ac:dyDescent="0.65">
      <c r="A7" s="5"/>
      <c r="B7" s="65" t="s">
        <v>84</v>
      </c>
      <c r="C7" s="66">
        <v>7685</v>
      </c>
      <c r="D7" s="67">
        <f>C7/$C$16</f>
        <v>9.9957077637449113E-2</v>
      </c>
      <c r="E7" s="62"/>
    </row>
    <row r="8" spans="1:9" ht="17.649999999999999" x14ac:dyDescent="0.65">
      <c r="A8" s="5"/>
      <c r="B8" s="65" t="s">
        <v>53</v>
      </c>
      <c r="C8" s="66">
        <v>7054</v>
      </c>
      <c r="D8" s="67">
        <f t="shared" ref="D8:D15" si="0">C8/$C$16</f>
        <v>9.1749801646657914E-2</v>
      </c>
      <c r="E8" s="62"/>
    </row>
    <row r="9" spans="1:9" ht="17.649999999999999" x14ac:dyDescent="0.65">
      <c r="A9" s="5"/>
      <c r="B9" s="65" t="s">
        <v>86</v>
      </c>
      <c r="C9" s="66">
        <v>6780</v>
      </c>
      <c r="D9" s="67">
        <f t="shared" si="0"/>
        <v>8.8185944877281069E-2</v>
      </c>
      <c r="E9" s="62"/>
      <c r="F9" s="5"/>
    </row>
    <row r="10" spans="1:9" ht="17.649999999999999" x14ac:dyDescent="0.65">
      <c r="A10" s="5"/>
      <c r="B10" s="65" t="s">
        <v>97</v>
      </c>
      <c r="C10" s="66">
        <v>5100</v>
      </c>
      <c r="D10" s="67">
        <f t="shared" si="0"/>
        <v>6.6334560305919388E-2</v>
      </c>
      <c r="E10" s="62"/>
    </row>
    <row r="11" spans="1:9" ht="17.649999999999999" x14ac:dyDescent="0.65">
      <c r="A11" s="5"/>
      <c r="B11" s="65" t="s">
        <v>82</v>
      </c>
      <c r="C11" s="66">
        <v>3674</v>
      </c>
      <c r="D11" s="67">
        <f t="shared" si="0"/>
        <v>4.7786896973323098E-2</v>
      </c>
      <c r="E11" s="62"/>
    </row>
    <row r="12" spans="1:9" ht="17.649999999999999" x14ac:dyDescent="0.65">
      <c r="A12" s="5"/>
      <c r="B12" s="65" t="s">
        <v>81</v>
      </c>
      <c r="C12" s="66">
        <v>3626</v>
      </c>
      <c r="D12" s="67">
        <f t="shared" si="0"/>
        <v>4.7162571699855625E-2</v>
      </c>
      <c r="E12" s="62"/>
    </row>
    <row r="13" spans="1:9" ht="17.649999999999999" x14ac:dyDescent="0.65">
      <c r="B13" s="65" t="s">
        <v>85</v>
      </c>
      <c r="C13" s="66">
        <v>3192</v>
      </c>
      <c r="D13" s="67">
        <f t="shared" si="0"/>
        <v>4.1517630685587191E-2</v>
      </c>
      <c r="E13" s="62"/>
    </row>
    <row r="14" spans="1:9" ht="17.649999999999999" x14ac:dyDescent="0.65">
      <c r="A14" s="5"/>
      <c r="B14" s="58" t="s">
        <v>83</v>
      </c>
      <c r="C14" s="66">
        <v>2579</v>
      </c>
      <c r="D14" s="67">
        <f t="shared" si="0"/>
        <v>3.3544476672346293E-2</v>
      </c>
      <c r="E14" s="62"/>
    </row>
    <row r="15" spans="1:9" ht="17.649999999999999" x14ac:dyDescent="0.65">
      <c r="B15" s="65" t="s">
        <v>87</v>
      </c>
      <c r="C15" s="66">
        <v>2361</v>
      </c>
      <c r="D15" s="67">
        <f t="shared" si="0"/>
        <v>3.0708999388681504E-2</v>
      </c>
      <c r="E15" s="62"/>
    </row>
    <row r="16" spans="1:9" ht="19.899999999999999" x14ac:dyDescent="0.45">
      <c r="B16" s="68" t="s">
        <v>107</v>
      </c>
      <c r="C16" s="69">
        <f>SUM(C6:C15)</f>
        <v>76883</v>
      </c>
      <c r="D16" s="70">
        <f>SUM(D6:D15)</f>
        <v>1</v>
      </c>
      <c r="E16" s="62"/>
    </row>
    <row r="17" spans="2:7" x14ac:dyDescent="0.45">
      <c r="B17" s="62"/>
      <c r="C17" s="62"/>
      <c r="D17" s="62"/>
      <c r="E17" s="62"/>
    </row>
    <row r="18" spans="2:7" x14ac:dyDescent="0.45">
      <c r="B18" s="62"/>
      <c r="C18" s="62"/>
      <c r="D18" s="62"/>
      <c r="E18" s="62"/>
    </row>
    <row r="19" spans="2:7" x14ac:dyDescent="0.45">
      <c r="B19" s="62"/>
      <c r="C19" s="62"/>
      <c r="D19" s="62"/>
      <c r="E19" s="62"/>
    </row>
    <row r="20" spans="2:7" ht="21.4" x14ac:dyDescent="0.8">
      <c r="B20" s="71" t="s">
        <v>118</v>
      </c>
      <c r="C20" s="71"/>
      <c r="D20" s="71"/>
      <c r="E20" s="62"/>
    </row>
    <row r="21" spans="2:7" ht="19.899999999999999" x14ac:dyDescent="0.75">
      <c r="B21" s="64" t="s">
        <v>140</v>
      </c>
      <c r="C21" s="64"/>
      <c r="D21" s="64"/>
      <c r="E21" s="62"/>
    </row>
    <row r="22" spans="2:7" ht="35.25" x14ac:dyDescent="0.45">
      <c r="B22" s="34" t="s">
        <v>115</v>
      </c>
      <c r="C22" s="34" t="s">
        <v>105</v>
      </c>
      <c r="D22" s="34" t="s">
        <v>117</v>
      </c>
      <c r="E22" s="62"/>
      <c r="G22" s="5"/>
    </row>
    <row r="23" spans="2:7" ht="17.649999999999999" x14ac:dyDescent="0.65">
      <c r="B23" s="65" t="s">
        <v>88</v>
      </c>
      <c r="C23" s="66">
        <v>757792</v>
      </c>
      <c r="D23" s="67">
        <f>C23/$C$33</f>
        <v>0.38850688327854466</v>
      </c>
      <c r="E23" s="62"/>
    </row>
    <row r="24" spans="2:7" ht="17.649999999999999" x14ac:dyDescent="0.65">
      <c r="B24" s="65" t="s">
        <v>53</v>
      </c>
      <c r="C24" s="66">
        <v>226571</v>
      </c>
      <c r="D24" s="67">
        <f t="shared" ref="D24:D32" si="1">C24/$C$33</f>
        <v>0.11615904239066015</v>
      </c>
      <c r="E24" s="62"/>
    </row>
    <row r="25" spans="2:7" ht="17.649999999999999" x14ac:dyDescent="0.65">
      <c r="B25" s="65" t="s">
        <v>81</v>
      </c>
      <c r="C25" s="66">
        <v>222494</v>
      </c>
      <c r="D25" s="67">
        <f t="shared" si="1"/>
        <v>0.11406883483617736</v>
      </c>
      <c r="E25" s="62"/>
    </row>
    <row r="26" spans="2:7" ht="17.649999999999999" x14ac:dyDescent="0.65">
      <c r="B26" s="65" t="s">
        <v>87</v>
      </c>
      <c r="C26" s="66">
        <v>165417</v>
      </c>
      <c r="D26" s="67">
        <f t="shared" si="1"/>
        <v>8.4806441756163989E-2</v>
      </c>
      <c r="E26" s="62"/>
    </row>
    <row r="27" spans="2:7" ht="17.649999999999999" x14ac:dyDescent="0.65">
      <c r="B27" s="65" t="s">
        <v>86</v>
      </c>
      <c r="C27" s="66">
        <v>150169</v>
      </c>
      <c r="D27" s="67">
        <f t="shared" si="1"/>
        <v>7.6989055248743415E-2</v>
      </c>
      <c r="E27" s="62"/>
    </row>
    <row r="28" spans="2:7" ht="17.649999999999999" x14ac:dyDescent="0.65">
      <c r="B28" s="65" t="s">
        <v>97</v>
      </c>
      <c r="C28" s="66">
        <v>105862</v>
      </c>
      <c r="D28" s="67">
        <f t="shared" si="1"/>
        <v>5.4273620832145618E-2</v>
      </c>
      <c r="E28" s="62"/>
    </row>
    <row r="29" spans="2:7" ht="17.649999999999999" x14ac:dyDescent="0.65">
      <c r="B29" s="65" t="s">
        <v>84</v>
      </c>
      <c r="C29" s="66">
        <v>91103</v>
      </c>
      <c r="D29" s="67">
        <f t="shared" si="1"/>
        <v>4.6706936187404E-2</v>
      </c>
      <c r="E29" s="62"/>
    </row>
    <row r="30" spans="2:7" ht="17.649999999999999" x14ac:dyDescent="0.65">
      <c r="B30" s="65" t="s">
        <v>85</v>
      </c>
      <c r="C30" s="66">
        <v>89790</v>
      </c>
      <c r="D30" s="67">
        <f t="shared" si="1"/>
        <v>4.6033783742214909E-2</v>
      </c>
      <c r="E30" s="62"/>
    </row>
    <row r="31" spans="2:7" ht="17.649999999999999" x14ac:dyDescent="0.65">
      <c r="B31" s="58" t="s">
        <v>82</v>
      </c>
      <c r="C31" s="66">
        <v>85102</v>
      </c>
      <c r="D31" s="67">
        <f t="shared" si="1"/>
        <v>4.3630327030069867E-2</v>
      </c>
      <c r="E31" s="62"/>
    </row>
    <row r="32" spans="2:7" ht="17.649999999999999" x14ac:dyDescent="0.65">
      <c r="B32" s="65" t="s">
        <v>83</v>
      </c>
      <c r="C32" s="66">
        <v>56224</v>
      </c>
      <c r="D32" s="67">
        <f t="shared" si="1"/>
        <v>2.8825074697876058E-2</v>
      </c>
      <c r="E32" s="62"/>
    </row>
    <row r="33" spans="2:5" ht="19.899999999999999" x14ac:dyDescent="0.45">
      <c r="B33" s="68" t="s">
        <v>107</v>
      </c>
      <c r="C33" s="69">
        <f>SUM(C23:C32)</f>
        <v>1950524</v>
      </c>
      <c r="D33" s="70">
        <v>1</v>
      </c>
      <c r="E33" s="62"/>
    </row>
  </sheetData>
  <sheetProtection algorithmName="SHA-512" hashValue="++ZtIxAKOGoNIOsA4mfgzSG2vS39h0fWMBDv35gZMSpz1Wx0L/fztC61JpZ4zTjah+s6GrodRL2aV89Sgi4n1g==" saltValue="CrpPDC+6UEd9ZU2F+PkYHA==" spinCount="100000" sheet="1" objects="1" scenarios="1"/>
  <mergeCells count="4">
    <mergeCell ref="B3:D3"/>
    <mergeCell ref="B20:D20"/>
    <mergeCell ref="B4:D4"/>
    <mergeCell ref="B21:D2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Resumen General</vt:lpstr>
      <vt:lpstr>Gestión de Acogida</vt:lpstr>
      <vt:lpstr>Gestión Educación, Cultura y Re</vt:lpstr>
      <vt:lpstr>Gestión de Salud</vt:lpstr>
      <vt:lpstr> Gestión Económica </vt:lpstr>
      <vt:lpstr>Gestión Legal</vt:lpstr>
      <vt:lpstr>Gestión Social</vt:lpstr>
      <vt:lpstr>Coh.Terr y Género</vt:lpstr>
      <vt:lpstr>Coh. Terr y Gener</vt:lpstr>
      <vt:lpstr>Data Gráficos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Jose Enrique Jimenez Aquino</cp:lastModifiedBy>
  <cp:lastPrinted>2024-04-09T15:28:39Z</cp:lastPrinted>
  <dcterms:created xsi:type="dcterms:W3CDTF">2023-04-19T16:05:50Z</dcterms:created>
  <dcterms:modified xsi:type="dcterms:W3CDTF">2025-04-15T02:22:53Z</dcterms:modified>
</cp:coreProperties>
</file>