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yOrO2Sicv9FfHvkSXaviS4a5E+v/7iORi9jGpTteJfM="/>
    </ext>
  </extLst>
</workbook>
</file>

<file path=xl/sharedStrings.xml><?xml version="1.0" encoding="utf-8"?>
<sst xmlns="http://schemas.openxmlformats.org/spreadsheetml/2006/main" count="100" uniqueCount="100">
  <si>
    <t>DESDE 01  DE ENERO HASTA 30 DE  NOVIEMBRE, AÑO 2023</t>
  </si>
  <si>
    <t xml:space="preserve">Ejecución de Gastos y Aplicaciones Financieras </t>
  </si>
  <si>
    <t>VALORES En RD$</t>
  </si>
  <si>
    <t>Detalle</t>
  </si>
  <si>
    <t>`PRESUPUESTO APROBADO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</si>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</sst>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8">
    <font>
      <sz val="11.0"/>
      <color theme="1"/>
      <name val="Calibri"/>
      <scheme val="minor"/>
    </font>
    <font>
      <b/>
      <sz val="14.0"/>
      <color theme="1"/>
      <name val="Calibri"/>
    </font>
    <font>
      <sz val="11.0"/>
      <color theme="1"/>
      <name val="Calibri"/>
    </font>
    <font>
      <b/>
      <sz val="15.0"/>
      <color theme="1"/>
      <name val="Book Antiqua"/>
    </font>
    <font>
      <sz val="15.0"/>
      <color theme="1"/>
      <name val="Book Antiqua"/>
    </font>
    <font>
      <b/>
      <sz val="12.0"/>
      <color theme="1"/>
      <name val="Book Antiqua"/>
    </font>
    <font>
      <sz val="12.0"/>
      <color theme="1"/>
      <name val="Book Antiqua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left"/>
    </xf>
    <xf borderId="0" fillId="0" fontId="3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/>
    </xf>
    <xf borderId="0" fillId="0" fontId="4" numFmtId="0" xfId="0" applyFont="1"/>
    <xf borderId="1" fillId="2" fontId="5" numFmtId="0" xfId="0" applyAlignment="1" applyBorder="1" applyFill="1" applyFont="1">
      <alignment horizontal="center" shrinkToFit="0" vertical="center" wrapText="1"/>
    </xf>
    <xf borderId="1" fillId="2" fontId="5" numFmtId="0" xfId="0" applyAlignment="1" applyBorder="1" applyFont="1">
      <alignment horizontal="center" readingOrder="0" shrinkToFit="0" vertical="center" wrapText="1"/>
    </xf>
    <xf borderId="0" fillId="0" fontId="2" numFmtId="164" xfId="0" applyFont="1" applyNumberFormat="1"/>
    <xf borderId="1" fillId="0" fontId="5" numFmtId="0" xfId="0" applyAlignment="1" applyBorder="1" applyFont="1">
      <alignment horizontal="left" shrinkToFit="0" vertical="center" wrapText="1"/>
    </xf>
    <xf borderId="1" fillId="0" fontId="5" numFmtId="164" xfId="0" applyAlignment="1" applyBorder="1" applyFont="1" applyNumberFormat="1">
      <alignment horizontal="left" shrinkToFit="0" vertical="center" wrapText="1"/>
    </xf>
    <xf borderId="1" fillId="0" fontId="5" numFmtId="164" xfId="0" applyBorder="1" applyFont="1" applyNumberFormat="1"/>
    <xf borderId="1" fillId="0" fontId="5" numFmtId="164" xfId="0" applyAlignment="1" applyBorder="1" applyFont="1" applyNumberFormat="1">
      <alignment shrinkToFit="0" vertical="center" wrapText="1"/>
    </xf>
    <xf borderId="0" fillId="0" fontId="2" numFmtId="9" xfId="0" applyFont="1" applyNumberFormat="1"/>
    <xf borderId="1" fillId="0" fontId="6" numFmtId="0" xfId="0" applyAlignment="1" applyBorder="1" applyFont="1">
      <alignment horizontal="left" shrinkToFit="0" vertical="center" wrapText="1"/>
    </xf>
    <xf borderId="1" fillId="0" fontId="6" numFmtId="164" xfId="0" applyAlignment="1" applyBorder="1" applyFont="1" applyNumberFormat="1">
      <alignment shrinkToFit="0" vertical="center" wrapText="1"/>
    </xf>
    <xf borderId="1" fillId="0" fontId="6" numFmtId="164" xfId="0" applyBorder="1" applyFont="1" applyNumberFormat="1"/>
    <xf borderId="0" fillId="0" fontId="2" numFmtId="4" xfId="0" applyFont="1" applyNumberFormat="1"/>
    <xf borderId="1" fillId="0" fontId="6" numFmtId="4" xfId="0" applyBorder="1" applyFont="1" applyNumberFormat="1"/>
    <xf borderId="1" fillId="0" fontId="6" numFmtId="4" xfId="0" applyAlignment="1" applyBorder="1" applyFont="1" applyNumberFormat="1">
      <alignment shrinkToFit="0" vertical="center" wrapText="1"/>
    </xf>
    <xf borderId="1" fillId="0" fontId="6" numFmtId="0" xfId="0" applyAlignment="1" applyBorder="1" applyFont="1">
      <alignment horizontal="left" readingOrder="0" shrinkToFit="0" vertical="center" wrapText="1"/>
    </xf>
    <xf borderId="1" fillId="0" fontId="5" numFmtId="165" xfId="0" applyAlignment="1" applyBorder="1" applyFont="1" applyNumberFormat="1">
      <alignment shrinkToFit="0" vertical="center" wrapText="1"/>
    </xf>
    <xf borderId="1" fillId="0" fontId="5" numFmtId="0" xfId="0" applyAlignment="1" applyBorder="1" applyFont="1">
      <alignment horizontal="left" readingOrder="0" shrinkToFit="0" vertical="center" wrapText="1"/>
    </xf>
    <xf borderId="1" fillId="3" fontId="5" numFmtId="0" xfId="0" applyAlignment="1" applyBorder="1" applyFill="1" applyFont="1">
      <alignment horizontal="left" shrinkToFit="0" vertical="center" wrapText="1"/>
    </xf>
    <xf borderId="1" fillId="3" fontId="5" numFmtId="165" xfId="0" applyAlignment="1" applyBorder="1" applyFont="1" applyNumberFormat="1">
      <alignment horizontal="center" shrinkToFit="0" vertical="center" wrapText="1"/>
    </xf>
    <xf borderId="1" fillId="0" fontId="6" numFmtId="0" xfId="0" applyBorder="1" applyFont="1"/>
    <xf borderId="1" fillId="2" fontId="5" numFmtId="0" xfId="0" applyAlignment="1" applyBorder="1" applyFont="1">
      <alignment horizontal="left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  <xf borderId="0" fillId="0" fontId="7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809625</xdr:colOff>
      <xdr:row>114</xdr:row>
      <xdr:rowOff>47625</xdr:rowOff>
    </xdr:from>
    <xdr:ext cx="4886325" cy="1628775"/>
    <xdr:grpSp>
      <xdr:nvGrpSpPr>
        <xdr:cNvPr id="2" name="Shape 2" title="Dibujo"/>
        <xdr:cNvGrpSpPr/>
      </xdr:nvGrpSpPr>
      <xdr:grpSpPr>
        <a:xfrm>
          <a:off x="977100" y="897400"/>
          <a:ext cx="2535425" cy="831300"/>
          <a:chOff x="977100" y="897400"/>
          <a:chExt cx="2535425" cy="831300"/>
        </a:xfrm>
      </xdr:grpSpPr>
      <xdr:sp>
        <xdr:nvSpPr>
          <xdr:cNvPr id="3" name="Shape 3"/>
          <xdr:cNvSpPr txBox="1"/>
        </xdr:nvSpPr>
        <xdr:spPr>
          <a:xfrm>
            <a:off x="977100" y="897400"/>
            <a:ext cx="2465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987125" y="927475"/>
            <a:ext cx="2525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10</xdr:col>
      <xdr:colOff>495300</xdr:colOff>
      <xdr:row>114</xdr:row>
      <xdr:rowOff>47625</xdr:rowOff>
    </xdr:from>
    <xdr:ext cx="5467350" cy="1628775"/>
    <xdr:grpSp>
      <xdr:nvGrpSpPr>
        <xdr:cNvPr id="2" name="Shape 2" title="Dibujo"/>
        <xdr:cNvGrpSpPr/>
      </xdr:nvGrpSpPr>
      <xdr:grpSpPr>
        <a:xfrm>
          <a:off x="405925" y="867350"/>
          <a:ext cx="2916125" cy="846600"/>
          <a:chOff x="405925" y="867350"/>
          <a:chExt cx="2916125" cy="846600"/>
        </a:xfrm>
      </xdr:grpSpPr>
      <xdr:sp>
        <xdr:nvSpPr>
          <xdr:cNvPr id="5" name="Shape 5"/>
          <xdr:cNvSpPr txBox="1"/>
        </xdr:nvSpPr>
        <xdr:spPr>
          <a:xfrm>
            <a:off x="405925" y="867350"/>
            <a:ext cx="28860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415950" y="867350"/>
            <a:ext cx="2906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866775</xdr:colOff>
      <xdr:row>0</xdr:row>
      <xdr:rowOff>0</xdr:rowOff>
    </xdr:from>
    <xdr:ext cx="3476625" cy="24765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0.0"/>
    <col customWidth="1" min="4" max="4" width="19.14"/>
    <col customWidth="1" min="5" max="5" width="16.57"/>
    <col customWidth="1" min="6" max="6" width="13.86"/>
    <col customWidth="1" min="7" max="7" width="15.71"/>
    <col customWidth="1" min="8" max="8" width="16.43"/>
    <col customWidth="1" min="9" max="9" width="15.71"/>
    <col customWidth="1" min="10" max="10" width="15.0"/>
    <col customWidth="1" min="11" max="11" width="15.14"/>
    <col customWidth="1" min="12" max="12" width="17.71"/>
    <col customWidth="1" min="13" max="13" width="17.0"/>
    <col customWidth="1" min="14" max="14" width="18.14"/>
    <col customWidth="1" min="15" max="15" width="16.86"/>
    <col customWidth="1" min="16" max="16" width="19.71"/>
    <col customWidth="1" min="17" max="17" width="16.57"/>
    <col customWidth="1" min="18" max="18" width="21.0"/>
    <col customWidth="1" min="19" max="26" width="6.0"/>
    <col customWidth="1" min="27" max="28" width="7.0"/>
    <col customWidth="1" min="29" max="29" width="9.14"/>
  </cols>
  <sheetData>
    <row r="1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Q1" s="2"/>
    </row>
    <row r="2"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Q2" s="2"/>
    </row>
    <row r="3"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Q3" s="2"/>
    </row>
    <row r="4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Q4" s="2"/>
    </row>
    <row r="5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Q5" s="2"/>
    </row>
    <row r="6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Q6" s="2"/>
    </row>
    <row r="7">
      <c r="C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Q7" s="2"/>
    </row>
    <row r="8" ht="18.75" customHeight="1"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3"/>
    </row>
    <row r="9" ht="18.75" customHeight="1"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3"/>
    </row>
    <row r="10" ht="18.75" customHeight="1"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3"/>
    </row>
    <row r="11" ht="18.75" customHeight="1">
      <c r="C11" s="4"/>
      <c r="Q11" s="3"/>
    </row>
    <row r="12" ht="21.0" customHeight="1">
      <c r="C12" s="4" t="s">
        <v>0</v>
      </c>
      <c r="Q12" s="3"/>
    </row>
    <row r="13" ht="26.25" customHeight="1">
      <c r="C13" s="4" t="s">
        <v>1</v>
      </c>
      <c r="Q13" s="3"/>
    </row>
    <row r="14">
      <c r="C14" s="5" t="s">
        <v>2</v>
      </c>
      <c r="Q14" s="3"/>
    </row>
    <row r="15"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3"/>
    </row>
    <row r="16">
      <c r="Q16" s="3"/>
    </row>
    <row r="17">
      <c r="Q17" s="3"/>
    </row>
    <row r="18">
      <c r="C18" s="7" t="s">
        <v>3</v>
      </c>
      <c r="D18" s="7" t="s">
        <v>4</v>
      </c>
      <c r="E18" s="7" t="s">
        <v>5</v>
      </c>
      <c r="F18" s="7" t="s">
        <v>6</v>
      </c>
      <c r="G18" s="7" t="s">
        <v>7</v>
      </c>
      <c r="H18" s="7" t="s">
        <v>8</v>
      </c>
      <c r="I18" s="7" t="s">
        <v>9</v>
      </c>
      <c r="J18" s="7" t="s">
        <v>10</v>
      </c>
      <c r="K18" s="7" t="s">
        <v>11</v>
      </c>
      <c r="L18" s="7" t="s">
        <v>12</v>
      </c>
      <c r="M18" s="8" t="s">
        <v>13</v>
      </c>
      <c r="N18" s="7" t="s">
        <v>14</v>
      </c>
      <c r="O18" s="7" t="s">
        <v>15</v>
      </c>
      <c r="P18" s="7" t="s">
        <v>16</v>
      </c>
      <c r="Q18" s="3"/>
      <c r="AA18" s="9"/>
      <c r="AB18" s="9"/>
    </row>
    <row r="19" ht="16.5" customHeight="1">
      <c r="C19" s="10" t="s">
        <v>17</v>
      </c>
      <c r="D19" s="11">
        <f t="shared" ref="D19:O19" si="1">+D20+D26+D36+D46+D62+D72</f>
        <v>1167387478</v>
      </c>
      <c r="E19" s="11">
        <f t="shared" si="1"/>
        <v>49236580.18</v>
      </c>
      <c r="F19" s="11">
        <f t="shared" si="1"/>
        <v>94710702.47</v>
      </c>
      <c r="G19" s="11">
        <f t="shared" si="1"/>
        <v>71424173.24</v>
      </c>
      <c r="H19" s="11">
        <f t="shared" si="1"/>
        <v>76773227.21</v>
      </c>
      <c r="I19" s="11">
        <f t="shared" si="1"/>
        <v>76198779.98</v>
      </c>
      <c r="J19" s="11">
        <f t="shared" si="1"/>
        <v>79357631.78</v>
      </c>
      <c r="K19" s="11">
        <f t="shared" si="1"/>
        <v>82363139.57</v>
      </c>
      <c r="L19" s="11">
        <f t="shared" si="1"/>
        <v>103616853.7</v>
      </c>
      <c r="M19" s="11">
        <f t="shared" si="1"/>
        <v>175296061.3</v>
      </c>
      <c r="N19" s="11">
        <f t="shared" si="1"/>
        <v>107615968.8</v>
      </c>
      <c r="O19" s="11">
        <f t="shared" si="1"/>
        <v>135899284.7</v>
      </c>
      <c r="P19" s="12">
        <f t="shared" ref="P19:P96" si="3">SUM(E19:O19)</f>
        <v>1052492403</v>
      </c>
      <c r="S19" s="9"/>
      <c r="U19" s="9"/>
      <c r="V19" s="9"/>
      <c r="W19" s="9"/>
      <c r="X19" s="9"/>
      <c r="Y19" s="9"/>
      <c r="Z19" s="9"/>
      <c r="AA19" s="9"/>
      <c r="AB19" s="9"/>
    </row>
    <row r="20" ht="33.0" customHeight="1">
      <c r="C20" s="10" t="s">
        <v>18</v>
      </c>
      <c r="D20" s="13">
        <f t="shared" ref="D20:O20" si="2">+D21+D22+D23+D24+D25</f>
        <v>541084403</v>
      </c>
      <c r="E20" s="13">
        <f t="shared" si="2"/>
        <v>40163757.12</v>
      </c>
      <c r="F20" s="13">
        <f t="shared" si="2"/>
        <v>40031165.89</v>
      </c>
      <c r="G20" s="13">
        <f t="shared" si="2"/>
        <v>39882360.51</v>
      </c>
      <c r="H20" s="13">
        <f t="shared" si="2"/>
        <v>41355585.09</v>
      </c>
      <c r="I20" s="13">
        <f t="shared" si="2"/>
        <v>40970945.06</v>
      </c>
      <c r="J20" s="13">
        <f t="shared" si="2"/>
        <v>42701513.15</v>
      </c>
      <c r="K20" s="13">
        <f t="shared" si="2"/>
        <v>45138012.54</v>
      </c>
      <c r="L20" s="13">
        <f t="shared" si="2"/>
        <v>46049853.43</v>
      </c>
      <c r="M20" s="13">
        <f t="shared" si="2"/>
        <v>46793661.22</v>
      </c>
      <c r="N20" s="13">
        <f t="shared" si="2"/>
        <v>47870961.27</v>
      </c>
      <c r="O20" s="13">
        <f t="shared" si="2"/>
        <v>85927803.08</v>
      </c>
      <c r="P20" s="12">
        <f t="shared" si="3"/>
        <v>516885618.4</v>
      </c>
      <c r="S20" s="14"/>
      <c r="AC20" s="9"/>
    </row>
    <row r="21" ht="18.75" customHeight="1">
      <c r="C21" s="15" t="s">
        <v>19</v>
      </c>
      <c r="D21" s="16">
        <v>4.68854876E8</v>
      </c>
      <c r="E21" s="17">
        <v>3.440204132E7</v>
      </c>
      <c r="F21" s="17">
        <v>3.428703464E7</v>
      </c>
      <c r="G21" s="17">
        <v>3.415720131E7</v>
      </c>
      <c r="H21" s="17">
        <v>3.563195517E7</v>
      </c>
      <c r="I21" s="17">
        <v>3.512617481E7</v>
      </c>
      <c r="J21" s="17">
        <v>3.659623272E7</v>
      </c>
      <c r="K21" s="17">
        <v>3.884692874E7</v>
      </c>
      <c r="L21" s="17">
        <v>3.952685617E7</v>
      </c>
      <c r="M21" s="17">
        <v>4.015093925E7</v>
      </c>
      <c r="N21" s="17">
        <v>4.111191583E7</v>
      </c>
      <c r="O21" s="17">
        <v>7.904066673E7</v>
      </c>
      <c r="P21" s="12">
        <f t="shared" si="3"/>
        <v>448877946.7</v>
      </c>
      <c r="Q21" s="18"/>
    </row>
    <row r="22" ht="22.5" customHeight="1">
      <c r="C22" s="15" t="s">
        <v>20</v>
      </c>
      <c r="D22" s="16">
        <v>6918069.0</v>
      </c>
      <c r="E22" s="17">
        <v>537796.61</v>
      </c>
      <c r="F22" s="17">
        <v>537796.61</v>
      </c>
      <c r="G22" s="17">
        <v>537796.61</v>
      </c>
      <c r="H22" s="17">
        <v>537796.61</v>
      </c>
      <c r="I22" s="17">
        <v>537796.61</v>
      </c>
      <c r="J22" s="17">
        <v>537796.61</v>
      </c>
      <c r="K22" s="17">
        <v>537796.61</v>
      </c>
      <c r="L22" s="17">
        <v>537796.61</v>
      </c>
      <c r="M22" s="17">
        <v>537796.61</v>
      </c>
      <c r="N22" s="17">
        <v>537796.61</v>
      </c>
      <c r="O22" s="17">
        <v>537796.61</v>
      </c>
      <c r="P22" s="12">
        <f t="shared" si="3"/>
        <v>5915762.71</v>
      </c>
      <c r="Q22" s="18"/>
      <c r="R22" s="18"/>
    </row>
    <row r="23" ht="39.0" customHeight="1">
      <c r="C23" s="15" t="s">
        <v>21</v>
      </c>
      <c r="D23" s="16">
        <v>150000.0</v>
      </c>
      <c r="E23" s="17">
        <v>0.0</v>
      </c>
      <c r="F23" s="17">
        <v>0.0</v>
      </c>
      <c r="G23" s="17">
        <v>0.0</v>
      </c>
      <c r="H23" s="17">
        <v>0.0</v>
      </c>
      <c r="I23" s="17">
        <v>0.0</v>
      </c>
      <c r="J23" s="17">
        <v>2761.2</v>
      </c>
      <c r="K23" s="17">
        <v>0.0</v>
      </c>
      <c r="L23" s="17">
        <v>30886.4</v>
      </c>
      <c r="M23" s="17">
        <v>0.0</v>
      </c>
      <c r="N23" s="17"/>
      <c r="O23" s="17"/>
      <c r="P23" s="12">
        <f t="shared" si="3"/>
        <v>33647.6</v>
      </c>
      <c r="Q23" s="18"/>
      <c r="R23" s="18"/>
    </row>
    <row r="24" ht="37.5" customHeight="1">
      <c r="C24" s="15" t="s">
        <v>22</v>
      </c>
      <c r="D24" s="16">
        <v>0.0</v>
      </c>
      <c r="E24" s="17">
        <v>0.0</v>
      </c>
      <c r="F24" s="17">
        <v>0.0</v>
      </c>
      <c r="G24" s="17">
        <v>0.0</v>
      </c>
      <c r="H24" s="17">
        <v>0.0</v>
      </c>
      <c r="I24" s="17">
        <v>0.0</v>
      </c>
      <c r="J24" s="17"/>
      <c r="K24" s="17">
        <v>0.0</v>
      </c>
      <c r="L24" s="17">
        <v>0.0</v>
      </c>
      <c r="M24" s="17">
        <v>0.0</v>
      </c>
      <c r="N24" s="17"/>
      <c r="O24" s="17"/>
      <c r="P24" s="12">
        <f t="shared" si="3"/>
        <v>0</v>
      </c>
      <c r="Q24" s="18"/>
      <c r="R24" s="18"/>
    </row>
    <row r="25" ht="35.25" customHeight="1">
      <c r="C25" s="15" t="s">
        <v>23</v>
      </c>
      <c r="D25" s="16">
        <v>6.5161458E7</v>
      </c>
      <c r="E25" s="17">
        <v>5223919.19</v>
      </c>
      <c r="F25" s="17">
        <v>5206334.64</v>
      </c>
      <c r="G25" s="17">
        <v>5187362.59</v>
      </c>
      <c r="H25" s="17">
        <v>5185833.31</v>
      </c>
      <c r="I25" s="17">
        <v>5306973.64</v>
      </c>
      <c r="J25" s="17">
        <v>5564722.62</v>
      </c>
      <c r="K25" s="17">
        <v>5753287.19</v>
      </c>
      <c r="L25" s="17">
        <v>5954314.25</v>
      </c>
      <c r="M25" s="17">
        <v>6104925.36</v>
      </c>
      <c r="N25" s="17">
        <v>6221248.83</v>
      </c>
      <c r="O25" s="17">
        <v>6349339.74</v>
      </c>
      <c r="P25" s="12">
        <f t="shared" si="3"/>
        <v>62058261.36</v>
      </c>
      <c r="Q25" s="18"/>
      <c r="R25" s="18"/>
    </row>
    <row r="26" ht="32.25" customHeight="1">
      <c r="C26" s="10" t="s">
        <v>24</v>
      </c>
      <c r="D26" s="13">
        <f t="shared" ref="D26:O26" si="4">+D27+D28+D29+D30+D31+D32+D33+D34+D35</f>
        <v>61751044</v>
      </c>
      <c r="E26" s="13">
        <f t="shared" si="4"/>
        <v>966973.33</v>
      </c>
      <c r="F26" s="13">
        <f t="shared" si="4"/>
        <v>2093096.22</v>
      </c>
      <c r="G26" s="13">
        <f t="shared" si="4"/>
        <v>2647386.25</v>
      </c>
      <c r="H26" s="13">
        <f t="shared" si="4"/>
        <v>2825928.85</v>
      </c>
      <c r="I26" s="13">
        <f t="shared" si="4"/>
        <v>3162041.28</v>
      </c>
      <c r="J26" s="13">
        <f t="shared" si="4"/>
        <v>6605541.57</v>
      </c>
      <c r="K26" s="13">
        <f t="shared" si="4"/>
        <v>6006189.84</v>
      </c>
      <c r="L26" s="13">
        <f t="shared" si="4"/>
        <v>2587449.85</v>
      </c>
      <c r="M26" s="13">
        <f t="shared" si="4"/>
        <v>4737278.73</v>
      </c>
      <c r="N26" s="13">
        <f t="shared" si="4"/>
        <v>3726612.48</v>
      </c>
      <c r="O26" s="13">
        <f t="shared" si="4"/>
        <v>9570345.76</v>
      </c>
      <c r="P26" s="12">
        <f t="shared" si="3"/>
        <v>44928844.16</v>
      </c>
      <c r="Q26" s="18"/>
      <c r="R26" s="18"/>
    </row>
    <row r="27" ht="18.75" customHeight="1">
      <c r="C27" s="15" t="s">
        <v>25</v>
      </c>
      <c r="D27" s="19">
        <v>1.7590784E7</v>
      </c>
      <c r="E27" s="17">
        <v>668476.93</v>
      </c>
      <c r="F27" s="17">
        <v>1375114.86</v>
      </c>
      <c r="G27" s="17">
        <v>1059504.79</v>
      </c>
      <c r="H27" s="17">
        <v>1381102.09</v>
      </c>
      <c r="I27" s="17">
        <v>1009043.28</v>
      </c>
      <c r="J27" s="17">
        <v>1108097.98</v>
      </c>
      <c r="K27" s="17">
        <v>1383652.74</v>
      </c>
      <c r="L27" s="17">
        <v>785109.47</v>
      </c>
      <c r="M27" s="17">
        <v>1882358.98</v>
      </c>
      <c r="N27" s="17">
        <v>925517.86</v>
      </c>
      <c r="O27" s="17">
        <v>1402636.68</v>
      </c>
      <c r="P27" s="12">
        <f t="shared" si="3"/>
        <v>12980615.66</v>
      </c>
      <c r="Q27" s="18"/>
      <c r="R27" s="18"/>
    </row>
    <row r="28" ht="40.5" customHeight="1">
      <c r="C28" s="15" t="s">
        <v>26</v>
      </c>
      <c r="D28" s="16">
        <v>2430000.0</v>
      </c>
      <c r="E28" s="17">
        <v>0.0</v>
      </c>
      <c r="F28" s="17">
        <v>0.0</v>
      </c>
      <c r="G28" s="17">
        <v>180953.0</v>
      </c>
      <c r="H28" s="17">
        <v>374962.46</v>
      </c>
      <c r="I28" s="17">
        <v>307735.03</v>
      </c>
      <c r="J28" s="17">
        <v>273198.79</v>
      </c>
      <c r="K28" s="17">
        <v>287391.22</v>
      </c>
      <c r="L28" s="17">
        <v>130156.36</v>
      </c>
      <c r="M28" s="17">
        <v>1673.75</v>
      </c>
      <c r="N28" s="17">
        <v>510943.47</v>
      </c>
      <c r="O28" s="17">
        <v>38940.0</v>
      </c>
      <c r="P28" s="12">
        <f t="shared" si="3"/>
        <v>2105954.08</v>
      </c>
      <c r="Q28" s="18"/>
      <c r="R28" s="18"/>
    </row>
    <row r="29" ht="19.5" customHeight="1">
      <c r="C29" s="15" t="s">
        <v>27</v>
      </c>
      <c r="D29" s="16">
        <v>2000000.0</v>
      </c>
      <c r="E29" s="17">
        <v>0.0</v>
      </c>
      <c r="F29" s="17">
        <v>74924.96</v>
      </c>
      <c r="G29" s="17">
        <v>413430.88</v>
      </c>
      <c r="H29" s="17">
        <v>126600.0</v>
      </c>
      <c r="I29" s="17">
        <v>195098.6</v>
      </c>
      <c r="J29" s="17">
        <v>82148.0</v>
      </c>
      <c r="K29" s="17">
        <v>0.0</v>
      </c>
      <c r="L29" s="17">
        <v>370230.0</v>
      </c>
      <c r="M29" s="17">
        <v>205750.0</v>
      </c>
      <c r="N29" s="17">
        <v>174455.0</v>
      </c>
      <c r="O29" s="17">
        <v>368000.0</v>
      </c>
      <c r="P29" s="12">
        <f t="shared" si="3"/>
        <v>2010637.44</v>
      </c>
      <c r="Q29" s="18"/>
      <c r="R29" s="18"/>
    </row>
    <row r="30" ht="38.25" customHeight="1">
      <c r="C30" s="15" t="s">
        <v>28</v>
      </c>
      <c r="D30" s="16">
        <v>1200000.0</v>
      </c>
      <c r="E30" s="17">
        <v>0.0</v>
      </c>
      <c r="F30" s="17">
        <v>0.0</v>
      </c>
      <c r="G30" s="17">
        <v>69905.28</v>
      </c>
      <c r="H30" s="17">
        <v>0.0</v>
      </c>
      <c r="I30" s="17">
        <v>210785.47</v>
      </c>
      <c r="J30" s="17">
        <v>0.0</v>
      </c>
      <c r="K30" s="17">
        <v>0.0</v>
      </c>
      <c r="L30" s="17">
        <v>0.0</v>
      </c>
      <c r="M30" s="17">
        <v>16730.0</v>
      </c>
      <c r="N30" s="17">
        <v>0.0</v>
      </c>
      <c r="O30" s="17">
        <v>0.0</v>
      </c>
      <c r="P30" s="12">
        <f t="shared" si="3"/>
        <v>297420.75</v>
      </c>
      <c r="Q30" s="18"/>
      <c r="R30" s="18"/>
    </row>
    <row r="31" ht="25.5" customHeight="1">
      <c r="C31" s="15" t="s">
        <v>29</v>
      </c>
      <c r="D31" s="16">
        <v>1.3805784E7</v>
      </c>
      <c r="E31" s="17">
        <v>281996.4</v>
      </c>
      <c r="F31" s="17">
        <v>423596.4</v>
      </c>
      <c r="G31" s="17">
        <v>422109.6</v>
      </c>
      <c r="H31" s="17">
        <v>706597.6</v>
      </c>
      <c r="I31" s="17">
        <v>281500.8</v>
      </c>
      <c r="J31" s="17">
        <v>2517879.0</v>
      </c>
      <c r="K31" s="17">
        <v>1048723.6</v>
      </c>
      <c r="L31" s="17">
        <v>800175.62</v>
      </c>
      <c r="M31" s="17">
        <v>488000.0</v>
      </c>
      <c r="N31" s="17">
        <v>509038.31</v>
      </c>
      <c r="O31" s="17">
        <v>2230750.47</v>
      </c>
      <c r="P31" s="12">
        <f t="shared" si="3"/>
        <v>9710367.8</v>
      </c>
      <c r="Q31" s="18"/>
      <c r="R31" s="18"/>
    </row>
    <row r="32" ht="24.75" customHeight="1">
      <c r="C32" s="15" t="s">
        <v>30</v>
      </c>
      <c r="D32" s="16">
        <v>3159476.0</v>
      </c>
      <c r="E32" s="17"/>
      <c r="F32" s="17">
        <v>0.0</v>
      </c>
      <c r="G32" s="17">
        <v>0.0</v>
      </c>
      <c r="H32" s="17">
        <v>0.0</v>
      </c>
      <c r="I32" s="17">
        <v>0.0</v>
      </c>
      <c r="J32" s="17">
        <v>0.0</v>
      </c>
      <c r="K32" s="17">
        <v>0.0</v>
      </c>
      <c r="L32" s="17">
        <v>0.0</v>
      </c>
      <c r="M32" s="17">
        <v>1093895.24</v>
      </c>
      <c r="N32" s="17">
        <v>-1093895.24</v>
      </c>
      <c r="O32" s="17">
        <v>5277516.29</v>
      </c>
      <c r="P32" s="12">
        <f t="shared" si="3"/>
        <v>5277516.29</v>
      </c>
      <c r="Q32" s="18"/>
      <c r="R32" s="18"/>
    </row>
    <row r="33" ht="69.75" customHeight="1">
      <c r="C33" s="15" t="s">
        <v>31</v>
      </c>
      <c r="D33" s="16">
        <v>2650000.0</v>
      </c>
      <c r="E33" s="17"/>
      <c r="F33" s="17">
        <v>0.0</v>
      </c>
      <c r="G33" s="17">
        <v>0.0</v>
      </c>
      <c r="H33" s="17">
        <v>0.0</v>
      </c>
      <c r="I33" s="17">
        <v>1000000.0</v>
      </c>
      <c r="J33" s="17">
        <v>0.0</v>
      </c>
      <c r="K33" s="17">
        <v>888629.68</v>
      </c>
      <c r="L33" s="17">
        <v>0.0</v>
      </c>
      <c r="M33" s="17">
        <v>0.0</v>
      </c>
      <c r="N33" s="17">
        <v>1591168.99</v>
      </c>
      <c r="O33" s="17">
        <v>0.0</v>
      </c>
      <c r="P33" s="12">
        <f t="shared" si="3"/>
        <v>3479798.67</v>
      </c>
      <c r="Q33" s="18"/>
      <c r="R33" s="18"/>
    </row>
    <row r="34" ht="46.5" customHeight="1">
      <c r="C34" s="15" t="s">
        <v>32</v>
      </c>
      <c r="D34" s="16">
        <v>5915000.0</v>
      </c>
      <c r="E34" s="17">
        <v>16500.0</v>
      </c>
      <c r="F34" s="17">
        <v>219460.0</v>
      </c>
      <c r="G34" s="17">
        <v>501482.7</v>
      </c>
      <c r="H34" s="17">
        <v>236666.7</v>
      </c>
      <c r="I34" s="17">
        <v>157878.1</v>
      </c>
      <c r="J34" s="17">
        <v>768141.0</v>
      </c>
      <c r="K34" s="17">
        <v>1358600.0</v>
      </c>
      <c r="L34" s="17">
        <v>264172.5</v>
      </c>
      <c r="M34" s="17">
        <v>195968.56</v>
      </c>
      <c r="N34" s="17">
        <v>803400.09</v>
      </c>
      <c r="O34" s="17">
        <v>35000.0</v>
      </c>
      <c r="P34" s="12">
        <f t="shared" si="3"/>
        <v>4557269.65</v>
      </c>
      <c r="Q34" s="18"/>
      <c r="R34" s="18"/>
    </row>
    <row r="35" ht="15.75" customHeight="1">
      <c r="C35" s="15" t="s">
        <v>33</v>
      </c>
      <c r="D35" s="20">
        <v>1.3E7</v>
      </c>
      <c r="E35" s="17"/>
      <c r="F35" s="17">
        <v>0.0</v>
      </c>
      <c r="G35" s="17"/>
      <c r="H35" s="17">
        <v>0.0</v>
      </c>
      <c r="I35" s="17"/>
      <c r="J35" s="17">
        <v>1856076.8</v>
      </c>
      <c r="K35" s="17">
        <v>1039192.6</v>
      </c>
      <c r="L35" s="17">
        <v>237605.9</v>
      </c>
      <c r="M35" s="17">
        <v>852902.2</v>
      </c>
      <c r="N35" s="17">
        <v>305984.0</v>
      </c>
      <c r="O35" s="17">
        <v>217502.32</v>
      </c>
      <c r="P35" s="12">
        <f t="shared" si="3"/>
        <v>4509263.82</v>
      </c>
      <c r="Q35" s="18"/>
      <c r="R35" s="18"/>
    </row>
    <row r="36" ht="36.0" customHeight="1">
      <c r="C36" s="10" t="s">
        <v>34</v>
      </c>
      <c r="D36" s="13">
        <f>+D37+D38+D39+D40+D41+D42+D43+D44+D45</f>
        <v>141346778</v>
      </c>
      <c r="E36" s="12"/>
      <c r="F36" s="12">
        <f t="shared" ref="F36:O36" si="5">+F37+F38+F39+F40+F41+F42+F43+F44+F45</f>
        <v>117055.87</v>
      </c>
      <c r="G36" s="12">
        <f t="shared" si="5"/>
        <v>160491.8</v>
      </c>
      <c r="H36" s="12">
        <f t="shared" si="5"/>
        <v>623175.27</v>
      </c>
      <c r="I36" s="12">
        <f t="shared" si="5"/>
        <v>0</v>
      </c>
      <c r="J36" s="12">
        <f t="shared" si="5"/>
        <v>287560.1</v>
      </c>
      <c r="K36" s="12">
        <f t="shared" si="5"/>
        <v>-623175.27</v>
      </c>
      <c r="L36" s="12">
        <f t="shared" si="5"/>
        <v>25119083.09</v>
      </c>
      <c r="M36" s="12">
        <f t="shared" si="5"/>
        <v>70936122.98</v>
      </c>
      <c r="N36" s="12">
        <f t="shared" si="5"/>
        <v>5470548.73</v>
      </c>
      <c r="O36" s="12">
        <f t="shared" si="5"/>
        <v>1085118.35</v>
      </c>
      <c r="P36" s="12">
        <f t="shared" si="3"/>
        <v>103175980.9</v>
      </c>
      <c r="Q36" s="18"/>
      <c r="R36" s="18"/>
    </row>
    <row r="37" ht="15.75" customHeight="1">
      <c r="C37" s="15" t="s">
        <v>35</v>
      </c>
      <c r="D37" s="16">
        <v>9.6141146E7</v>
      </c>
      <c r="E37" s="17"/>
      <c r="F37" s="17">
        <v>0.0</v>
      </c>
      <c r="G37" s="17">
        <v>0.0</v>
      </c>
      <c r="H37" s="17">
        <v>0.0</v>
      </c>
      <c r="I37" s="17"/>
      <c r="J37" s="17">
        <v>80821.74</v>
      </c>
      <c r="K37" s="17"/>
      <c r="L37" s="17">
        <v>7014846.6</v>
      </c>
      <c r="M37" s="17">
        <v>5.975916661E7</v>
      </c>
      <c r="N37" s="17">
        <v>4053288.32</v>
      </c>
      <c r="O37" s="17">
        <v>752032.8</v>
      </c>
      <c r="P37" s="12">
        <f t="shared" si="3"/>
        <v>71660156.07</v>
      </c>
      <c r="Q37" s="18"/>
      <c r="R37" s="18"/>
    </row>
    <row r="38" ht="33.0" customHeight="1">
      <c r="C38" s="15" t="s">
        <v>36</v>
      </c>
      <c r="D38" s="16">
        <v>820000.0</v>
      </c>
      <c r="E38" s="17"/>
      <c r="F38" s="17">
        <v>0.0</v>
      </c>
      <c r="G38" s="17">
        <v>160491.8</v>
      </c>
      <c r="H38" s="17">
        <v>0.0</v>
      </c>
      <c r="I38" s="17"/>
      <c r="J38" s="17">
        <v>106908.0</v>
      </c>
      <c r="K38" s="17"/>
      <c r="L38" s="17">
        <v>0.0</v>
      </c>
      <c r="M38" s="17">
        <v>0.0</v>
      </c>
      <c r="N38" s="17">
        <v>619955.48</v>
      </c>
      <c r="O38" s="17">
        <v>0.0</v>
      </c>
      <c r="P38" s="12">
        <f t="shared" si="3"/>
        <v>887355.28</v>
      </c>
      <c r="Q38" s="18"/>
      <c r="R38" s="18"/>
    </row>
    <row r="39" ht="39.75" customHeight="1">
      <c r="C39" s="15" t="s">
        <v>37</v>
      </c>
      <c r="D39" s="16">
        <v>346000.0</v>
      </c>
      <c r="E39" s="17"/>
      <c r="F39" s="17">
        <v>0.0</v>
      </c>
      <c r="G39" s="17"/>
      <c r="H39" s="17">
        <v>0.0</v>
      </c>
      <c r="I39" s="17"/>
      <c r="J39" s="17">
        <v>0.0</v>
      </c>
      <c r="K39" s="17"/>
      <c r="L39" s="17">
        <v>33158.0</v>
      </c>
      <c r="M39" s="17">
        <v>1475.0</v>
      </c>
      <c r="N39" s="17">
        <v>230846.09</v>
      </c>
      <c r="O39" s="17">
        <v>154875.0</v>
      </c>
      <c r="P39" s="12">
        <f t="shared" si="3"/>
        <v>420354.09</v>
      </c>
      <c r="Q39" s="18"/>
      <c r="R39" s="18"/>
    </row>
    <row r="40" ht="34.5" customHeight="1">
      <c r="C40" s="15" t="s">
        <v>38</v>
      </c>
      <c r="D40" s="16">
        <v>2.251638E7</v>
      </c>
      <c r="E40" s="17"/>
      <c r="F40" s="17">
        <v>0.0</v>
      </c>
      <c r="G40" s="17"/>
      <c r="H40" s="17">
        <v>0.0</v>
      </c>
      <c r="I40" s="17"/>
      <c r="J40" s="17">
        <v>0.0</v>
      </c>
      <c r="K40" s="17"/>
      <c r="L40" s="17">
        <v>3359188.51</v>
      </c>
      <c r="M40" s="17">
        <v>1.017306223E7</v>
      </c>
      <c r="N40" s="17">
        <v>21842.04</v>
      </c>
      <c r="O40" s="17">
        <v>176148.24</v>
      </c>
      <c r="P40" s="12">
        <f t="shared" si="3"/>
        <v>13730241.02</v>
      </c>
      <c r="Q40" s="18"/>
      <c r="R40" s="18"/>
    </row>
    <row r="41" ht="36.75" customHeight="1">
      <c r="C41" s="15" t="s">
        <v>39</v>
      </c>
      <c r="D41" s="16">
        <v>520000.0</v>
      </c>
      <c r="E41" s="17"/>
      <c r="F41" s="17">
        <v>0.0</v>
      </c>
      <c r="G41" s="17"/>
      <c r="H41" s="17">
        <v>0.0</v>
      </c>
      <c r="I41" s="17"/>
      <c r="J41" s="17">
        <v>0.0</v>
      </c>
      <c r="K41" s="17"/>
      <c r="L41" s="17">
        <v>0.0</v>
      </c>
      <c r="M41" s="17">
        <v>230.0</v>
      </c>
      <c r="N41" s="17"/>
      <c r="O41" s="17"/>
      <c r="P41" s="12">
        <f t="shared" si="3"/>
        <v>230</v>
      </c>
      <c r="Q41" s="18"/>
      <c r="R41" s="18"/>
    </row>
    <row r="42" ht="54.75" customHeight="1">
      <c r="C42" s="15" t="s">
        <v>40</v>
      </c>
      <c r="D42" s="16">
        <v>342000.0</v>
      </c>
      <c r="E42" s="17"/>
      <c r="F42" s="17">
        <v>0.0</v>
      </c>
      <c r="G42" s="17"/>
      <c r="H42" s="17">
        <v>0.0</v>
      </c>
      <c r="I42" s="17"/>
      <c r="J42" s="17">
        <v>99830.36</v>
      </c>
      <c r="K42" s="17"/>
      <c r="L42" s="17">
        <v>0.0</v>
      </c>
      <c r="M42" s="17">
        <v>475.0</v>
      </c>
      <c r="N42" s="17"/>
      <c r="O42" s="17"/>
      <c r="P42" s="12">
        <f t="shared" si="3"/>
        <v>100305.36</v>
      </c>
      <c r="Q42" s="18"/>
      <c r="R42" s="18"/>
    </row>
    <row r="43" ht="55.5" customHeight="1">
      <c r="C43" s="15" t="s">
        <v>41</v>
      </c>
      <c r="D43" s="16">
        <v>1.4101252E7</v>
      </c>
      <c r="E43" s="17"/>
      <c r="F43" s="17">
        <v>117055.87</v>
      </c>
      <c r="G43" s="17"/>
      <c r="H43" s="17">
        <v>0.0</v>
      </c>
      <c r="I43" s="17"/>
      <c r="J43" s="17"/>
      <c r="K43" s="17"/>
      <c r="L43" s="17">
        <v>1.29485E7</v>
      </c>
      <c r="M43" s="17">
        <v>102985.0</v>
      </c>
      <c r="N43" s="17">
        <v>409316.43</v>
      </c>
      <c r="O43" s="17"/>
      <c r="P43" s="12">
        <f t="shared" si="3"/>
        <v>13577857.3</v>
      </c>
      <c r="Q43" s="18"/>
      <c r="R43" s="18"/>
    </row>
    <row r="44" ht="45.75" customHeight="1">
      <c r="C44" s="21" t="s">
        <v>42</v>
      </c>
      <c r="D44" s="16">
        <v>0.0</v>
      </c>
      <c r="E44" s="17"/>
      <c r="F44" s="17"/>
      <c r="G44" s="17"/>
      <c r="H44" s="17">
        <v>0.0</v>
      </c>
      <c r="I44" s="17"/>
      <c r="J44" s="17"/>
      <c r="K44" s="17"/>
      <c r="L44" s="17">
        <v>0.0</v>
      </c>
      <c r="M44" s="17"/>
      <c r="N44" s="17"/>
      <c r="O44" s="17"/>
      <c r="P44" s="12">
        <f t="shared" si="3"/>
        <v>0</v>
      </c>
      <c r="Q44" s="18"/>
      <c r="R44" s="18"/>
    </row>
    <row r="45" ht="38.25" customHeight="1">
      <c r="C45" s="15" t="s">
        <v>43</v>
      </c>
      <c r="D45" s="16">
        <v>6560000.0</v>
      </c>
      <c r="E45" s="17"/>
      <c r="F45" s="17"/>
      <c r="G45" s="17"/>
      <c r="H45" s="17">
        <v>623175.27</v>
      </c>
      <c r="I45" s="17"/>
      <c r="J45" s="17"/>
      <c r="K45" s="17">
        <v>-623175.27</v>
      </c>
      <c r="L45" s="17">
        <v>1763389.98</v>
      </c>
      <c r="M45" s="17">
        <v>898729.14</v>
      </c>
      <c r="N45" s="17">
        <v>135300.37</v>
      </c>
      <c r="O45" s="17">
        <v>2062.31</v>
      </c>
      <c r="P45" s="12">
        <f t="shared" si="3"/>
        <v>2799481.8</v>
      </c>
      <c r="Q45" s="18"/>
      <c r="R45" s="18"/>
    </row>
    <row r="46" ht="36.0" customHeight="1">
      <c r="C46" s="10" t="s">
        <v>44</v>
      </c>
      <c r="D46" s="13">
        <f t="shared" ref="D46:O46" si="6">+D47+D52</f>
        <v>378135253</v>
      </c>
      <c r="E46" s="13">
        <f t="shared" si="6"/>
        <v>8105849.73</v>
      </c>
      <c r="F46" s="13">
        <f t="shared" si="6"/>
        <v>52469384.49</v>
      </c>
      <c r="G46" s="13">
        <f t="shared" si="6"/>
        <v>28432167.38</v>
      </c>
      <c r="H46" s="13">
        <f t="shared" si="6"/>
        <v>31143586</v>
      </c>
      <c r="I46" s="13">
        <f t="shared" si="6"/>
        <v>31465793.64</v>
      </c>
      <c r="J46" s="13">
        <f t="shared" si="6"/>
        <v>29763016.96</v>
      </c>
      <c r="K46" s="13">
        <f t="shared" si="6"/>
        <v>32667064.46</v>
      </c>
      <c r="L46" s="13">
        <f t="shared" si="6"/>
        <v>29860467.28</v>
      </c>
      <c r="M46" s="13">
        <f t="shared" si="6"/>
        <v>34510198.35</v>
      </c>
      <c r="N46" s="13">
        <f t="shared" si="6"/>
        <v>43968095.37</v>
      </c>
      <c r="O46" s="13">
        <f t="shared" si="6"/>
        <v>32450539.08</v>
      </c>
      <c r="P46" s="12">
        <f t="shared" si="3"/>
        <v>354836162.7</v>
      </c>
      <c r="Q46" s="18"/>
      <c r="R46" s="18"/>
    </row>
    <row r="47" ht="36.75" customHeight="1">
      <c r="C47" s="15" t="s">
        <v>45</v>
      </c>
      <c r="D47" s="16">
        <v>3.77635253E8</v>
      </c>
      <c r="E47" s="16">
        <v>8105849.73</v>
      </c>
      <c r="F47" s="16">
        <v>5.246938449E7</v>
      </c>
      <c r="G47" s="16">
        <v>2.843216738E7</v>
      </c>
      <c r="H47" s="16">
        <v>3.1143586E7</v>
      </c>
      <c r="I47" s="16">
        <v>3.146579364E7</v>
      </c>
      <c r="J47" s="16">
        <v>2.976301696E7</v>
      </c>
      <c r="K47" s="16">
        <v>3.266706446E7</v>
      </c>
      <c r="L47" s="16">
        <v>2.986046728E7</v>
      </c>
      <c r="M47" s="16">
        <v>3.451019835E7</v>
      </c>
      <c r="N47" s="16">
        <v>4.396809537E7</v>
      </c>
      <c r="O47" s="16">
        <v>3.245053908E7</v>
      </c>
      <c r="P47" s="12">
        <f t="shared" si="3"/>
        <v>354836162.7</v>
      </c>
      <c r="Q47" s="18"/>
      <c r="R47" s="18"/>
    </row>
    <row r="48" ht="59.25" customHeight="1">
      <c r="C48" s="15" t="s">
        <v>46</v>
      </c>
      <c r="D48" s="16"/>
      <c r="E48" s="17"/>
      <c r="F48" s="17">
        <v>0.0</v>
      </c>
      <c r="G48" s="17"/>
      <c r="H48" s="17">
        <v>0.0</v>
      </c>
      <c r="I48" s="17"/>
      <c r="J48" s="17"/>
      <c r="K48" s="17"/>
      <c r="L48" s="17"/>
      <c r="M48" s="17"/>
      <c r="N48" s="17"/>
      <c r="O48" s="17"/>
      <c r="P48" s="12">
        <f t="shared" si="3"/>
        <v>0</v>
      </c>
      <c r="Q48" s="18"/>
      <c r="R48" s="18"/>
    </row>
    <row r="49" ht="15.75" customHeight="1">
      <c r="C49" s="15" t="s">
        <v>47</v>
      </c>
      <c r="D49" s="16"/>
      <c r="E49" s="17"/>
      <c r="F49" s="17">
        <v>0.0</v>
      </c>
      <c r="G49" s="17"/>
      <c r="H49" s="17">
        <v>0.0</v>
      </c>
      <c r="I49" s="17"/>
      <c r="J49" s="17"/>
      <c r="K49" s="17"/>
      <c r="L49" s="17"/>
      <c r="M49" s="17"/>
      <c r="N49" s="17"/>
      <c r="O49" s="17"/>
      <c r="P49" s="12">
        <f t="shared" si="3"/>
        <v>0</v>
      </c>
      <c r="Q49" s="18"/>
      <c r="R49" s="18"/>
    </row>
    <row r="50" ht="42.75" customHeight="1">
      <c r="C50" s="15" t="s">
        <v>48</v>
      </c>
      <c r="D50" s="16"/>
      <c r="E50" s="17"/>
      <c r="F50" s="17">
        <v>0.0</v>
      </c>
      <c r="G50" s="17"/>
      <c r="H50" s="17">
        <v>0.0</v>
      </c>
      <c r="I50" s="17"/>
      <c r="J50" s="17"/>
      <c r="K50" s="17"/>
      <c r="L50" s="17"/>
      <c r="M50" s="17"/>
      <c r="N50" s="17"/>
      <c r="O50" s="17"/>
      <c r="P50" s="12">
        <f t="shared" si="3"/>
        <v>0</v>
      </c>
      <c r="Q50" s="18"/>
      <c r="R50" s="18"/>
    </row>
    <row r="51" ht="50.25" customHeight="1">
      <c r="C51" s="15" t="s">
        <v>49</v>
      </c>
      <c r="D51" s="16"/>
      <c r="E51" s="17"/>
      <c r="F51" s="17">
        <v>0.0</v>
      </c>
      <c r="G51" s="17"/>
      <c r="H51" s="17">
        <v>0.0</v>
      </c>
      <c r="I51" s="17"/>
      <c r="J51" s="17"/>
      <c r="K51" s="17"/>
      <c r="L51" s="17"/>
      <c r="M51" s="17"/>
      <c r="N51" s="17"/>
      <c r="O51" s="17"/>
      <c r="P51" s="12">
        <f t="shared" si="3"/>
        <v>0</v>
      </c>
      <c r="Q51" s="18"/>
      <c r="R51" s="18"/>
    </row>
    <row r="52" ht="15.75" customHeight="1">
      <c r="C52" s="15" t="s">
        <v>50</v>
      </c>
      <c r="D52" s="16">
        <v>500000.0</v>
      </c>
      <c r="E52" s="17"/>
      <c r="F52" s="17">
        <v>0.0</v>
      </c>
      <c r="G52" s="17"/>
      <c r="H52" s="17">
        <v>0.0</v>
      </c>
      <c r="I52" s="17"/>
      <c r="J52" s="17"/>
      <c r="K52" s="17"/>
      <c r="L52" s="17"/>
      <c r="M52" s="17"/>
      <c r="N52" s="17"/>
      <c r="O52" s="17"/>
      <c r="P52" s="12">
        <f t="shared" si="3"/>
        <v>0</v>
      </c>
      <c r="Q52" s="18"/>
      <c r="R52" s="18"/>
    </row>
    <row r="53" ht="15.75" customHeight="1">
      <c r="C53" s="15" t="s">
        <v>51</v>
      </c>
      <c r="D53" s="22"/>
      <c r="E53" s="17"/>
      <c r="F53" s="17">
        <v>0.0</v>
      </c>
      <c r="G53" s="17"/>
      <c r="H53" s="17">
        <v>0.0</v>
      </c>
      <c r="I53" s="17"/>
      <c r="J53" s="17"/>
      <c r="K53" s="17"/>
      <c r="L53" s="17"/>
      <c r="M53" s="17"/>
      <c r="N53" s="17"/>
      <c r="O53" s="17"/>
      <c r="P53" s="12">
        <f t="shared" si="3"/>
        <v>0</v>
      </c>
      <c r="Q53" s="18"/>
      <c r="R53" s="18"/>
    </row>
    <row r="54" ht="38.25" customHeight="1">
      <c r="C54" s="10" t="s">
        <v>52</v>
      </c>
      <c r="D54" s="22"/>
      <c r="E54" s="17"/>
      <c r="F54" s="17">
        <v>0.0</v>
      </c>
      <c r="G54" s="17"/>
      <c r="H54" s="17">
        <v>0.0</v>
      </c>
      <c r="I54" s="17"/>
      <c r="J54" s="17"/>
      <c r="K54" s="17"/>
      <c r="L54" s="17"/>
      <c r="M54" s="17"/>
      <c r="N54" s="17"/>
      <c r="O54" s="17"/>
      <c r="P54" s="12">
        <f t="shared" si="3"/>
        <v>0</v>
      </c>
      <c r="Q54" s="18"/>
      <c r="R54" s="18"/>
    </row>
    <row r="55" ht="39.75" customHeight="1">
      <c r="C55" s="15" t="s">
        <v>53</v>
      </c>
      <c r="D55" s="22"/>
      <c r="E55" s="17"/>
      <c r="F55" s="17">
        <v>0.0</v>
      </c>
      <c r="G55" s="17"/>
      <c r="H55" s="17">
        <v>0.0</v>
      </c>
      <c r="I55" s="17"/>
      <c r="J55" s="17"/>
      <c r="K55" s="17"/>
      <c r="L55" s="17"/>
      <c r="M55" s="17"/>
      <c r="N55" s="17"/>
      <c r="O55" s="17"/>
      <c r="P55" s="12">
        <f t="shared" si="3"/>
        <v>0</v>
      </c>
      <c r="Q55" s="18"/>
      <c r="R55" s="18"/>
    </row>
    <row r="56" ht="15.75" customHeight="1">
      <c r="C56" s="15" t="s">
        <v>54</v>
      </c>
      <c r="D56" s="22"/>
      <c r="E56" s="17"/>
      <c r="F56" s="17">
        <v>0.0</v>
      </c>
      <c r="G56" s="17"/>
      <c r="H56" s="17">
        <v>0.0</v>
      </c>
      <c r="I56" s="17"/>
      <c r="J56" s="17"/>
      <c r="K56" s="17"/>
      <c r="L56" s="17"/>
      <c r="M56" s="17"/>
      <c r="N56" s="17"/>
      <c r="O56" s="17"/>
      <c r="P56" s="12">
        <f t="shared" si="3"/>
        <v>0</v>
      </c>
      <c r="Q56" s="18"/>
      <c r="R56" s="18"/>
    </row>
    <row r="57" ht="31.5" customHeight="1">
      <c r="C57" s="15" t="s">
        <v>55</v>
      </c>
      <c r="D57" s="22"/>
      <c r="E57" s="17"/>
      <c r="F57" s="17">
        <v>0.0</v>
      </c>
      <c r="G57" s="17"/>
      <c r="H57" s="17">
        <v>0.0</v>
      </c>
      <c r="I57" s="17"/>
      <c r="J57" s="17"/>
      <c r="K57" s="17"/>
      <c r="L57" s="17"/>
      <c r="M57" s="17"/>
      <c r="N57" s="17"/>
      <c r="O57" s="17"/>
      <c r="P57" s="12">
        <f t="shared" si="3"/>
        <v>0</v>
      </c>
      <c r="Q57" s="18"/>
      <c r="R57" s="18"/>
    </row>
    <row r="58" ht="51.0" customHeight="1">
      <c r="C58" s="15" t="s">
        <v>56</v>
      </c>
      <c r="D58" s="22"/>
      <c r="E58" s="17"/>
      <c r="F58" s="17">
        <v>0.0</v>
      </c>
      <c r="G58" s="17"/>
      <c r="H58" s="17">
        <v>0.0</v>
      </c>
      <c r="I58" s="17"/>
      <c r="J58" s="17"/>
      <c r="K58" s="17"/>
      <c r="L58" s="17"/>
      <c r="M58" s="17"/>
      <c r="N58" s="17"/>
      <c r="O58" s="17"/>
      <c r="P58" s="12">
        <f t="shared" si="3"/>
        <v>0</v>
      </c>
      <c r="Q58" s="18"/>
      <c r="R58" s="18"/>
    </row>
    <row r="59" ht="46.5" customHeight="1">
      <c r="C59" s="15" t="s">
        <v>57</v>
      </c>
      <c r="D59" s="22"/>
      <c r="E59" s="17"/>
      <c r="F59" s="17">
        <v>0.0</v>
      </c>
      <c r="G59" s="17"/>
      <c r="H59" s="17">
        <v>0.0</v>
      </c>
      <c r="I59" s="17"/>
      <c r="J59" s="17"/>
      <c r="K59" s="17"/>
      <c r="L59" s="17"/>
      <c r="M59" s="17"/>
      <c r="N59" s="17"/>
      <c r="O59" s="17"/>
      <c r="P59" s="12">
        <f t="shared" si="3"/>
        <v>0</v>
      </c>
      <c r="Q59" s="18"/>
      <c r="R59" s="18"/>
    </row>
    <row r="60" ht="32.25" customHeight="1">
      <c r="C60" s="15" t="s">
        <v>58</v>
      </c>
      <c r="D60" s="22"/>
      <c r="E60" s="17"/>
      <c r="F60" s="17">
        <v>0.0</v>
      </c>
      <c r="G60" s="17"/>
      <c r="H60" s="17">
        <v>0.0</v>
      </c>
      <c r="I60" s="17"/>
      <c r="J60" s="17"/>
      <c r="K60" s="17"/>
      <c r="L60" s="17"/>
      <c r="M60" s="17"/>
      <c r="N60" s="17"/>
      <c r="O60" s="17"/>
      <c r="P60" s="12">
        <f t="shared" si="3"/>
        <v>0</v>
      </c>
      <c r="Q60" s="18"/>
      <c r="R60" s="18"/>
    </row>
    <row r="61" ht="48.75" customHeight="1">
      <c r="C61" s="15" t="s">
        <v>59</v>
      </c>
      <c r="D61" s="22"/>
      <c r="E61" s="17"/>
      <c r="F61" s="17">
        <v>0.0</v>
      </c>
      <c r="G61" s="17"/>
      <c r="H61" s="17">
        <v>0.0</v>
      </c>
      <c r="I61" s="17"/>
      <c r="J61" s="17"/>
      <c r="K61" s="17"/>
      <c r="L61" s="17"/>
      <c r="M61" s="17"/>
      <c r="N61" s="17"/>
      <c r="O61" s="17"/>
      <c r="P61" s="12">
        <f t="shared" si="3"/>
        <v>0</v>
      </c>
      <c r="Q61" s="18"/>
      <c r="R61" s="18"/>
    </row>
    <row r="62" ht="15.75" customHeight="1">
      <c r="C62" s="10" t="s">
        <v>60</v>
      </c>
      <c r="D62" s="13">
        <f>+D63+D64+D65+D66+D67+D68+D70</f>
        <v>44470000</v>
      </c>
      <c r="E62" s="12"/>
      <c r="F62" s="12"/>
      <c r="G62" s="12">
        <f>+G63+G67+G68</f>
        <v>301767.3</v>
      </c>
      <c r="H62" s="12">
        <f t="shared" ref="H62:L62" si="7">+H63+H67+H68+H65</f>
        <v>824952</v>
      </c>
      <c r="I62" s="12">
        <f t="shared" si="7"/>
        <v>0</v>
      </c>
      <c r="J62" s="12">
        <f t="shared" si="7"/>
        <v>0</v>
      </c>
      <c r="K62" s="12">
        <f t="shared" si="7"/>
        <v>-824952</v>
      </c>
      <c r="L62" s="12">
        <f t="shared" si="7"/>
        <v>0</v>
      </c>
      <c r="M62" s="12">
        <f>+M66</f>
        <v>18318800</v>
      </c>
      <c r="N62" s="12">
        <f>+N66+N63+N65</f>
        <v>6579750.98</v>
      </c>
      <c r="O62" s="12">
        <f>+O66+O63+O65+O67</f>
        <v>6865478.42</v>
      </c>
      <c r="P62" s="12">
        <f t="shared" si="3"/>
        <v>32065796.7</v>
      </c>
      <c r="Q62" s="18"/>
      <c r="R62" s="18"/>
    </row>
    <row r="63" ht="22.5" customHeight="1">
      <c r="C63" s="15" t="s">
        <v>61</v>
      </c>
      <c r="D63" s="16">
        <v>4000000.0</v>
      </c>
      <c r="E63" s="17"/>
      <c r="F63" s="17"/>
      <c r="G63" s="17">
        <v>196157.3</v>
      </c>
      <c r="H63" s="17">
        <v>0.0</v>
      </c>
      <c r="I63" s="17"/>
      <c r="J63" s="17"/>
      <c r="K63" s="17"/>
      <c r="L63" s="17"/>
      <c r="M63" s="17"/>
      <c r="N63" s="17">
        <v>754924.07</v>
      </c>
      <c r="O63" s="17">
        <v>1783538.42</v>
      </c>
      <c r="P63" s="12">
        <f t="shared" si="3"/>
        <v>2734619.79</v>
      </c>
      <c r="Q63" s="18"/>
      <c r="R63" s="18"/>
    </row>
    <row r="64" ht="39.0" customHeight="1">
      <c r="C64" s="15" t="s">
        <v>62</v>
      </c>
      <c r="D64" s="16">
        <v>600000.0</v>
      </c>
      <c r="E64" s="17"/>
      <c r="F64" s="17"/>
      <c r="G64" s="17"/>
      <c r="H64" s="17">
        <v>0.0</v>
      </c>
      <c r="I64" s="17"/>
      <c r="J64" s="17"/>
      <c r="K64" s="17"/>
      <c r="L64" s="17"/>
      <c r="M64" s="17"/>
      <c r="N64" s="17">
        <v>0.0</v>
      </c>
      <c r="O64" s="17"/>
      <c r="P64" s="12">
        <f t="shared" si="3"/>
        <v>0</v>
      </c>
      <c r="Q64" s="18"/>
      <c r="R64" s="18"/>
    </row>
    <row r="65" ht="40.5" customHeight="1">
      <c r="C65" s="15" t="s">
        <v>63</v>
      </c>
      <c r="D65" s="16">
        <v>1000000.0</v>
      </c>
      <c r="E65" s="17"/>
      <c r="F65" s="17"/>
      <c r="G65" s="17"/>
      <c r="H65" s="17">
        <v>824952.0</v>
      </c>
      <c r="I65" s="17"/>
      <c r="J65" s="17"/>
      <c r="K65" s="17">
        <v>-824952.0</v>
      </c>
      <c r="L65" s="17"/>
      <c r="M65" s="17"/>
      <c r="N65" s="17">
        <v>1312826.9</v>
      </c>
      <c r="O65" s="17"/>
      <c r="P65" s="12">
        <f t="shared" si="3"/>
        <v>1312826.9</v>
      </c>
      <c r="Q65" s="18"/>
      <c r="R65" s="18"/>
    </row>
    <row r="66" ht="15.75" customHeight="1">
      <c r="C66" s="15" t="s">
        <v>64</v>
      </c>
      <c r="D66" s="16">
        <v>3.351E7</v>
      </c>
      <c r="E66" s="17"/>
      <c r="F66" s="17"/>
      <c r="G66" s="17"/>
      <c r="H66" s="17"/>
      <c r="I66" s="17"/>
      <c r="J66" s="17"/>
      <c r="K66" s="17"/>
      <c r="L66" s="17"/>
      <c r="M66" s="17">
        <v>1.83188E7</v>
      </c>
      <c r="N66" s="17">
        <v>4512000.01</v>
      </c>
      <c r="O66" s="17">
        <v>4512000.0</v>
      </c>
      <c r="P66" s="12">
        <f t="shared" si="3"/>
        <v>27342800.01</v>
      </c>
      <c r="Q66" s="18"/>
      <c r="R66" s="18"/>
    </row>
    <row r="67" ht="39.75" customHeight="1">
      <c r="C67" s="15" t="s">
        <v>65</v>
      </c>
      <c r="D67" s="16">
        <v>1660000.0</v>
      </c>
      <c r="E67" s="17"/>
      <c r="F67" s="17"/>
      <c r="G67" s="17">
        <v>43365.0</v>
      </c>
      <c r="H67" s="17"/>
      <c r="I67" s="17"/>
      <c r="J67" s="17"/>
      <c r="K67" s="17"/>
      <c r="L67" s="17"/>
      <c r="M67" s="17"/>
      <c r="N67" s="17"/>
      <c r="O67" s="17">
        <v>569940.0</v>
      </c>
      <c r="P67" s="12">
        <f t="shared" si="3"/>
        <v>613305</v>
      </c>
      <c r="Q67" s="18"/>
      <c r="R67" s="18"/>
    </row>
    <row r="68" ht="33.75" customHeight="1">
      <c r="C68" s="15" t="s">
        <v>66</v>
      </c>
      <c r="D68" s="16">
        <v>100000.0</v>
      </c>
      <c r="E68" s="17"/>
      <c r="F68" s="17"/>
      <c r="G68" s="17">
        <v>62245.0</v>
      </c>
      <c r="H68" s="17"/>
      <c r="I68" s="17"/>
      <c r="J68" s="17"/>
      <c r="K68" s="17"/>
      <c r="L68" s="17"/>
      <c r="M68" s="17"/>
      <c r="N68" s="17"/>
      <c r="O68" s="17"/>
      <c r="P68" s="12">
        <f t="shared" si="3"/>
        <v>62245</v>
      </c>
      <c r="Q68" s="18"/>
      <c r="R68" s="18"/>
    </row>
    <row r="69" ht="34.5" customHeight="1">
      <c r="C69" s="21" t="s">
        <v>67</v>
      </c>
      <c r="D69" s="16">
        <v>0.0</v>
      </c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2">
        <f t="shared" si="3"/>
        <v>0</v>
      </c>
      <c r="Q69" s="18"/>
      <c r="R69" s="18"/>
    </row>
    <row r="70" ht="27.75" customHeight="1">
      <c r="C70" s="15" t="s">
        <v>68</v>
      </c>
      <c r="D70" s="16">
        <v>3600000.0</v>
      </c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2">
        <f t="shared" si="3"/>
        <v>0</v>
      </c>
      <c r="Q70" s="18"/>
      <c r="R70" s="18"/>
    </row>
    <row r="71" ht="51.0" customHeight="1">
      <c r="C71" s="15" t="s">
        <v>69</v>
      </c>
      <c r="D71" s="13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2">
        <f t="shared" si="3"/>
        <v>0</v>
      </c>
      <c r="Q71" s="18"/>
      <c r="R71" s="18"/>
    </row>
    <row r="72" ht="15.75" customHeight="1">
      <c r="C72" s="10" t="s">
        <v>70</v>
      </c>
      <c r="D72" s="13">
        <v>600000.0</v>
      </c>
      <c r="E72" s="17"/>
      <c r="F72" s="17"/>
      <c r="G72" s="17"/>
      <c r="H72" s="17"/>
      <c r="I72" s="12">
        <f t="shared" ref="I72:K72" si="8">+I73</f>
        <v>600000</v>
      </c>
      <c r="J72" s="12" t="str">
        <f t="shared" si="8"/>
        <v/>
      </c>
      <c r="K72" s="12" t="str">
        <f t="shared" si="8"/>
        <v/>
      </c>
      <c r="L72" s="12"/>
      <c r="M72" s="12"/>
      <c r="N72" s="12"/>
      <c r="O72" s="12"/>
      <c r="P72" s="12">
        <f t="shared" si="3"/>
        <v>600000</v>
      </c>
      <c r="Q72" s="18"/>
      <c r="R72" s="18"/>
    </row>
    <row r="73" ht="27.0" customHeight="1">
      <c r="C73" s="15" t="s">
        <v>71</v>
      </c>
      <c r="D73" s="16">
        <v>600000.0</v>
      </c>
      <c r="E73" s="17"/>
      <c r="F73" s="17"/>
      <c r="G73" s="17"/>
      <c r="H73" s="17"/>
      <c r="I73" s="17">
        <v>600000.0</v>
      </c>
      <c r="J73" s="17"/>
      <c r="K73" s="17"/>
      <c r="L73" s="17"/>
      <c r="M73" s="17"/>
      <c r="N73" s="17"/>
      <c r="O73" s="17"/>
      <c r="P73" s="12">
        <f t="shared" si="3"/>
        <v>600000</v>
      </c>
      <c r="Q73" s="18"/>
      <c r="R73" s="18"/>
    </row>
    <row r="74" ht="20.25" customHeight="1">
      <c r="C74" s="15" t="s">
        <v>72</v>
      </c>
      <c r="D74" s="16">
        <v>0.0</v>
      </c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2">
        <f t="shared" si="3"/>
        <v>0</v>
      </c>
      <c r="Q74" s="18"/>
      <c r="R74" s="18"/>
    </row>
    <row r="75" ht="39.75" customHeight="1">
      <c r="C75" s="15" t="s">
        <v>73</v>
      </c>
      <c r="D75" s="16">
        <v>0.0</v>
      </c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2">
        <f t="shared" si="3"/>
        <v>0</v>
      </c>
      <c r="Q75" s="18"/>
      <c r="R75" s="18"/>
    </row>
    <row r="76" ht="70.5" customHeight="1">
      <c r="C76" s="21" t="s">
        <v>74</v>
      </c>
      <c r="D76" s="16">
        <v>0.0</v>
      </c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2">
        <f t="shared" si="3"/>
        <v>0</v>
      </c>
      <c r="Q76" s="18"/>
      <c r="R76" s="18"/>
    </row>
    <row r="77" ht="15.75" customHeight="1">
      <c r="C77" s="23" t="s">
        <v>75</v>
      </c>
      <c r="D77" s="16">
        <v>0.0</v>
      </c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2">
        <f t="shared" si="3"/>
        <v>0</v>
      </c>
      <c r="Q77" s="18"/>
      <c r="R77" s="18"/>
    </row>
    <row r="78" ht="22.5" customHeight="1">
      <c r="C78" s="21" t="s">
        <v>76</v>
      </c>
      <c r="D78" s="16">
        <v>0.0</v>
      </c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2">
        <f t="shared" si="3"/>
        <v>0</v>
      </c>
      <c r="Q78" s="18"/>
      <c r="R78" s="18"/>
    </row>
    <row r="79" ht="15.75" customHeight="1">
      <c r="C79" s="15" t="s">
        <v>77</v>
      </c>
      <c r="D79" s="16">
        <v>0.0</v>
      </c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2">
        <f t="shared" si="3"/>
        <v>0</v>
      </c>
      <c r="Q79" s="18"/>
      <c r="R79" s="18"/>
    </row>
    <row r="80" ht="25.5" customHeight="1">
      <c r="C80" s="10" t="s">
        <v>78</v>
      </c>
      <c r="D80" s="16">
        <v>0.0</v>
      </c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2">
        <f t="shared" si="3"/>
        <v>0</v>
      </c>
      <c r="Q80" s="18"/>
      <c r="R80" s="18"/>
    </row>
    <row r="81" ht="15.75" customHeight="1">
      <c r="C81" s="15" t="s">
        <v>79</v>
      </c>
      <c r="D81" s="16">
        <v>0.0</v>
      </c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2">
        <f t="shared" si="3"/>
        <v>0</v>
      </c>
      <c r="Q81" s="18"/>
      <c r="R81" s="18"/>
    </row>
    <row r="82" ht="35.25" customHeight="1">
      <c r="C82" s="21" t="s">
        <v>80</v>
      </c>
      <c r="D82" s="16">
        <v>0.0</v>
      </c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2">
        <f t="shared" si="3"/>
        <v>0</v>
      </c>
      <c r="Q82" s="18"/>
      <c r="R82" s="18"/>
    </row>
    <row r="83" ht="56.25" customHeight="1">
      <c r="C83" s="15" t="s">
        <v>81</v>
      </c>
      <c r="D83" s="16">
        <v>0.0</v>
      </c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2">
        <f t="shared" si="3"/>
        <v>0</v>
      </c>
      <c r="Q83" s="18"/>
      <c r="R83" s="18"/>
    </row>
    <row r="84" ht="15.75" customHeight="1">
      <c r="C84" s="24" t="s">
        <v>82</v>
      </c>
      <c r="D84" s="25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2">
        <f t="shared" si="3"/>
        <v>0</v>
      </c>
      <c r="Q84" s="18"/>
      <c r="R84" s="18"/>
    </row>
    <row r="85" ht="15.75" customHeight="1">
      <c r="C85" s="15"/>
      <c r="D85" s="16">
        <v>0.0</v>
      </c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2">
        <f t="shared" si="3"/>
        <v>0</v>
      </c>
      <c r="Q85" s="18"/>
      <c r="R85" s="18"/>
    </row>
    <row r="86" ht="15.75" customHeight="1">
      <c r="C86" s="10" t="s">
        <v>83</v>
      </c>
      <c r="D86" s="16">
        <v>0.0</v>
      </c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2">
        <f t="shared" si="3"/>
        <v>0</v>
      </c>
      <c r="Q86" s="18"/>
      <c r="R86" s="18"/>
    </row>
    <row r="87" ht="15.75" customHeight="1">
      <c r="C87" s="10" t="s">
        <v>84</v>
      </c>
      <c r="D87" s="16">
        <v>0.0</v>
      </c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2">
        <f t="shared" si="3"/>
        <v>0</v>
      </c>
      <c r="Q87" s="18"/>
      <c r="R87" s="18"/>
    </row>
    <row r="88" ht="34.5" customHeight="1">
      <c r="C88" s="15" t="s">
        <v>85</v>
      </c>
      <c r="D88" s="16">
        <v>0.0</v>
      </c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2">
        <f t="shared" si="3"/>
        <v>0</v>
      </c>
      <c r="Q88" s="18"/>
      <c r="R88" s="18"/>
    </row>
    <row r="89" ht="41.25" customHeight="1">
      <c r="C89" s="15" t="s">
        <v>86</v>
      </c>
      <c r="D89" s="16">
        <v>0.0</v>
      </c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2">
        <f t="shared" si="3"/>
        <v>0</v>
      </c>
      <c r="Q89" s="18"/>
      <c r="R89" s="18"/>
    </row>
    <row r="90" ht="21.0" customHeight="1">
      <c r="C90" s="10" t="s">
        <v>87</v>
      </c>
      <c r="D90" s="16">
        <v>0.0</v>
      </c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2">
        <f t="shared" si="3"/>
        <v>0</v>
      </c>
      <c r="Q90" s="18"/>
      <c r="R90" s="18"/>
    </row>
    <row r="91" ht="15.75" customHeight="1">
      <c r="C91" s="15" t="s">
        <v>88</v>
      </c>
      <c r="D91" s="16">
        <v>0.0</v>
      </c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2">
        <f t="shared" si="3"/>
        <v>0</v>
      </c>
      <c r="Q91" s="18"/>
      <c r="R91" s="18"/>
    </row>
    <row r="92" ht="36.0" customHeight="1">
      <c r="C92" s="15" t="s">
        <v>89</v>
      </c>
      <c r="D92" s="16">
        <v>0.0</v>
      </c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2">
        <f t="shared" si="3"/>
        <v>0</v>
      </c>
      <c r="Q92" s="18"/>
      <c r="R92" s="18"/>
    </row>
    <row r="93" ht="15.75" customHeight="1">
      <c r="C93" s="10" t="s">
        <v>90</v>
      </c>
      <c r="D93" s="16">
        <v>0.0</v>
      </c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2">
        <f t="shared" si="3"/>
        <v>0</v>
      </c>
      <c r="Q93" s="18"/>
      <c r="R93" s="18"/>
    </row>
    <row r="94" ht="39.0" customHeight="1">
      <c r="C94" s="15" t="s">
        <v>91</v>
      </c>
      <c r="D94" s="16">
        <v>0.0</v>
      </c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2">
        <f t="shared" si="3"/>
        <v>0</v>
      </c>
      <c r="Q94" s="18"/>
      <c r="R94" s="18"/>
    </row>
    <row r="95" ht="15.75" customHeight="1">
      <c r="C95" s="24" t="s">
        <v>92</v>
      </c>
      <c r="D95" s="25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2">
        <f t="shared" si="3"/>
        <v>0</v>
      </c>
      <c r="Q95" s="18"/>
      <c r="R95" s="18"/>
    </row>
    <row r="96" ht="15.75" customHeight="1">
      <c r="C96" s="26"/>
      <c r="D96" s="16">
        <v>0.0</v>
      </c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2">
        <f t="shared" si="3"/>
        <v>0</v>
      </c>
      <c r="Q96" s="18"/>
      <c r="R96" s="18"/>
    </row>
    <row r="97" ht="15.75" customHeight="1">
      <c r="C97" s="27" t="s">
        <v>93</v>
      </c>
      <c r="D97" s="28">
        <f>+D20+D26+D36+D46+D62+D72</f>
        <v>1167387478</v>
      </c>
      <c r="E97" s="28">
        <f t="shared" ref="E97:H97" si="9">+E20+E26+E36+E46+E62</f>
        <v>49236580.18</v>
      </c>
      <c r="F97" s="28">
        <f t="shared" si="9"/>
        <v>94710702.47</v>
      </c>
      <c r="G97" s="28">
        <f t="shared" si="9"/>
        <v>71424173.24</v>
      </c>
      <c r="H97" s="28">
        <f t="shared" si="9"/>
        <v>76773227.21</v>
      </c>
      <c r="I97" s="28">
        <f t="shared" ref="I97:P97" si="10">+I20+I26+I36+I46+I62+I72</f>
        <v>76198779.98</v>
      </c>
      <c r="J97" s="28">
        <f t="shared" si="10"/>
        <v>79357631.78</v>
      </c>
      <c r="K97" s="28">
        <f t="shared" si="10"/>
        <v>82363139.57</v>
      </c>
      <c r="L97" s="28">
        <f t="shared" si="10"/>
        <v>103616853.7</v>
      </c>
      <c r="M97" s="28">
        <f t="shared" si="10"/>
        <v>175296061.3</v>
      </c>
      <c r="N97" s="28">
        <f t="shared" si="10"/>
        <v>107615968.8</v>
      </c>
      <c r="O97" s="28">
        <f t="shared" si="10"/>
        <v>135899284.7</v>
      </c>
      <c r="P97" s="28">
        <f t="shared" si="10"/>
        <v>1052492403</v>
      </c>
      <c r="Q97" s="9"/>
      <c r="R97" s="18"/>
    </row>
    <row r="98" ht="15.75" customHeight="1"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</row>
    <row r="99" ht="15.75" customHeight="1"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</row>
    <row r="100" ht="15.75" customHeight="1">
      <c r="C100" s="2" t="s">
        <v>94</v>
      </c>
      <c r="N100" s="9"/>
      <c r="O100" s="9"/>
      <c r="P100" s="9"/>
    </row>
    <row r="101" ht="15.75" customHeight="1">
      <c r="C101" s="3" t="s">
        <v>95</v>
      </c>
      <c r="N101" s="9"/>
      <c r="O101" s="9"/>
      <c r="P101" s="9"/>
    </row>
    <row r="102" ht="15.75" customHeight="1">
      <c r="C102" s="3" t="s">
        <v>96</v>
      </c>
      <c r="N102" s="9"/>
      <c r="O102" s="9"/>
      <c r="P102" s="9"/>
    </row>
    <row r="103" ht="15.75" customHeight="1">
      <c r="C103" s="3" t="s">
        <v>97</v>
      </c>
    </row>
    <row r="104" ht="15.75" customHeight="1">
      <c r="C104" s="3" t="s">
        <v>98</v>
      </c>
      <c r="P104" s="18"/>
    </row>
    <row r="105" ht="15.75" customHeight="1">
      <c r="C105" s="3" t="s">
        <v>99</v>
      </c>
      <c r="N105" s="29"/>
      <c r="O105" s="29"/>
      <c r="P105" s="29"/>
    </row>
    <row r="106" ht="15.75" customHeight="1"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</row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</sheetData>
  <mergeCells count="5">
    <mergeCell ref="C7:D7"/>
    <mergeCell ref="C11:P11"/>
    <mergeCell ref="C12:P12"/>
    <mergeCell ref="C13:P13"/>
    <mergeCell ref="C14:P14"/>
  </mergeCells>
  <printOptions/>
  <pageMargins bottom="0.38" footer="0.0" header="0.0" left="1.2205882352941178" right="0.0" top="0.0"/>
  <pageSetup paperSize="3" scale="78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