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WIN-OOEKBC5GBOF\Sync.1\jejimenez\Desktop\Est.  Institucionales\"/>
    </mc:Choice>
  </mc:AlternateContent>
  <bookViews>
    <workbookView xWindow="0" yWindow="0" windowWidth="13650" windowHeight="4635" activeTab="2"/>
  </bookViews>
  <sheets>
    <sheet name="Resumen General" sheetId="1" r:id="rId1"/>
    <sheet name="Gestión de Acogida" sheetId="3" r:id="rId2"/>
    <sheet name="Gestión de Salud" sheetId="2" r:id="rId3"/>
    <sheet name="Gestión Legal" sheetId="4" r:id="rId4"/>
    <sheet name="Gestión Económica " sheetId="5" r:id="rId5"/>
    <sheet name="Gestión Educación, Cultura y Re" sheetId="6" r:id="rId6"/>
    <sheet name="Gestión Social" sheetId="7" r:id="rId7"/>
  </sheets>
  <externalReferences>
    <externalReference r:id="rId8"/>
    <externalReference r:id="rId9"/>
  </externalReferences>
  <calcPr calcId="152511"/>
  <extLst>
    <ext uri="GoogleSheetsCustomDataVersion2">
      <go:sheetsCustomData xmlns:go="http://customooxmlschemas.google.com/" r:id="rId12" roundtripDataChecksum="ZKKRPA8Zl7AQ0liu54ltpwMwmURb3n5L6ekXaDTnQ+4="/>
    </ext>
  </extLst>
</workbook>
</file>

<file path=xl/calcChain.xml><?xml version="1.0" encoding="utf-8"?>
<calcChain xmlns="http://schemas.openxmlformats.org/spreadsheetml/2006/main">
  <c r="G13" i="7" l="1"/>
  <c r="F13" i="7"/>
  <c r="E13" i="7"/>
  <c r="D13" i="7"/>
  <c r="C13" i="7"/>
  <c r="B13" i="7"/>
  <c r="I12" i="7"/>
  <c r="H12" i="7"/>
  <c r="I11" i="7"/>
  <c r="H11" i="7"/>
  <c r="I10" i="7"/>
  <c r="H10" i="7"/>
  <c r="I9" i="7"/>
  <c r="H9" i="7"/>
  <c r="I8" i="7"/>
  <c r="I13" i="7" s="1"/>
  <c r="E13" i="1" s="1"/>
  <c r="H8" i="7"/>
  <c r="H13" i="7" s="1"/>
  <c r="G17" i="6"/>
  <c r="F17" i="6"/>
  <c r="E17" i="6"/>
  <c r="D17" i="6"/>
  <c r="C17" i="6"/>
  <c r="B17" i="6"/>
  <c r="I16" i="6"/>
  <c r="H16" i="6"/>
  <c r="I15" i="6"/>
  <c r="H15" i="6"/>
  <c r="I14" i="6"/>
  <c r="H14" i="6"/>
  <c r="H17" i="6" s="1"/>
  <c r="I13" i="6"/>
  <c r="I17" i="6" s="1"/>
  <c r="E9" i="1" s="1"/>
  <c r="H13" i="6"/>
  <c r="G15" i="5"/>
  <c r="F15" i="5"/>
  <c r="E15" i="5"/>
  <c r="D15" i="5"/>
  <c r="C15" i="5"/>
  <c r="B15" i="5"/>
  <c r="I14" i="5"/>
  <c r="H14" i="5"/>
  <c r="I13" i="5"/>
  <c r="H13" i="5"/>
  <c r="I12" i="5"/>
  <c r="I15" i="5" s="1"/>
  <c r="E11" i="1" s="1"/>
  <c r="H12" i="5"/>
  <c r="H15" i="5" s="1"/>
  <c r="H16" i="4"/>
  <c r="G16" i="4"/>
  <c r="F16" i="4"/>
  <c r="E16" i="4"/>
  <c r="D16" i="4"/>
  <c r="C16" i="4"/>
  <c r="J15" i="4"/>
  <c r="I15" i="4"/>
  <c r="J14" i="4"/>
  <c r="I14" i="4"/>
  <c r="J13" i="4"/>
  <c r="I13" i="4"/>
  <c r="J12" i="4"/>
  <c r="I12" i="4"/>
  <c r="J11" i="4"/>
  <c r="I11" i="4"/>
  <c r="J10" i="4"/>
  <c r="J16" i="4" s="1"/>
  <c r="E12" i="1" s="1"/>
  <c r="I10" i="4"/>
  <c r="I16" i="4" s="1"/>
  <c r="G17" i="3"/>
  <c r="F17" i="3"/>
  <c r="E17" i="3"/>
  <c r="D17" i="3"/>
  <c r="C17" i="3"/>
  <c r="B17" i="3"/>
  <c r="I16" i="3"/>
  <c r="I15" i="3"/>
  <c r="H15" i="3"/>
  <c r="I14" i="3"/>
  <c r="H14" i="3"/>
  <c r="I13" i="3"/>
  <c r="H13" i="3"/>
  <c r="I12" i="3"/>
  <c r="H12" i="3"/>
  <c r="H17" i="3" s="1"/>
  <c r="I30" i="2"/>
  <c r="G30" i="2"/>
  <c r="F30" i="2"/>
  <c r="E30" i="2"/>
  <c r="D30" i="2"/>
  <c r="C30" i="2"/>
  <c r="B30" i="2"/>
  <c r="H29" i="2"/>
  <c r="H28" i="2"/>
  <c r="H27" i="2"/>
  <c r="H26" i="2"/>
  <c r="H25" i="2"/>
  <c r="H24" i="2"/>
  <c r="H23" i="2"/>
  <c r="H22" i="2"/>
  <c r="H20" i="2"/>
  <c r="H19" i="2"/>
  <c r="H18" i="2"/>
  <c r="H17" i="2"/>
  <c r="H16" i="2"/>
  <c r="H15" i="2"/>
  <c r="H14" i="2"/>
  <c r="H30" i="2" s="1"/>
  <c r="H13" i="2"/>
  <c r="H11" i="2"/>
  <c r="D14" i="1"/>
  <c r="E10" i="1"/>
  <c r="I17" i="3" l="1"/>
  <c r="E8" i="1" s="1"/>
  <c r="E14" i="1" s="1"/>
</calcChain>
</file>

<file path=xl/sharedStrings.xml><?xml version="1.0" encoding="utf-8"?>
<sst xmlns="http://schemas.openxmlformats.org/spreadsheetml/2006/main" count="135" uniqueCount="64">
  <si>
    <t>Resumen General</t>
  </si>
  <si>
    <t>Abril - Junio 2023</t>
  </si>
  <si>
    <t>Gestiones</t>
  </si>
  <si>
    <t>Cantidad</t>
  </si>
  <si>
    <t>Cantidad de Servicios</t>
  </si>
  <si>
    <t>Servicios</t>
  </si>
  <si>
    <t>Programas</t>
  </si>
  <si>
    <t>Gestión de Acogida</t>
  </si>
  <si>
    <t>Gestión de Educación, Cultura y Recreación</t>
  </si>
  <si>
    <t>Gestión de Salud</t>
  </si>
  <si>
    <t>Gestión Económica</t>
  </si>
  <si>
    <t>Gestión Legal</t>
  </si>
  <si>
    <t>Gestión Social</t>
  </si>
  <si>
    <t>Total</t>
  </si>
  <si>
    <t>Abril</t>
  </si>
  <si>
    <t>Mayo</t>
  </si>
  <si>
    <t>Junio</t>
  </si>
  <si>
    <t xml:space="preserve">Cantidad de Adultos Mayores </t>
  </si>
  <si>
    <t>Asistencia Psicológica</t>
  </si>
  <si>
    <t>Atención Cardiológica</t>
  </si>
  <si>
    <t>Atención Dermatológica</t>
  </si>
  <si>
    <t>Atención Geriátrica</t>
  </si>
  <si>
    <t>Atención Médica General</t>
  </si>
  <si>
    <t>Atención Odontológica</t>
  </si>
  <si>
    <t>Atención Ortopedia</t>
  </si>
  <si>
    <t>Atención Psiquiátrica</t>
  </si>
  <si>
    <t>Donaciones de dispositivos de apoyo</t>
  </si>
  <si>
    <t>Donaciones de Medicamentos</t>
  </si>
  <si>
    <t>Entrega de Kit Covid</t>
  </si>
  <si>
    <t>Entrega de pañales desechables</t>
  </si>
  <si>
    <t>Gestión de Seguro Médico (SENASA)</t>
  </si>
  <si>
    <t>Otras Consultas</t>
  </si>
  <si>
    <t>Otras Donaciones</t>
  </si>
  <si>
    <t>Vacunación / Pruebas COVID de Adultos Mayores</t>
  </si>
  <si>
    <t>Visitas Domiciliarias</t>
  </si>
  <si>
    <t>"AMA” Acogida del Adulto Mayor en Situaciones de Emergencia</t>
  </si>
  <si>
    <t>Familias de Cariño</t>
  </si>
  <si>
    <t>Higiene y cuidado personal</t>
  </si>
  <si>
    <t>Imagen Positiva</t>
  </si>
  <si>
    <t>Acompañamiento a Fiscalía</t>
  </si>
  <si>
    <t>Asesoría Legal</t>
  </si>
  <si>
    <t>Asistencia a Tribunales</t>
  </si>
  <si>
    <t>Audiencias Virtuales</t>
  </si>
  <si>
    <t>Denuncia y Seguimiento de Casos</t>
  </si>
  <si>
    <t xml:space="preserve">Empoderamiento del Adulto Mayor sobre la ley 352-98 </t>
  </si>
  <si>
    <t xml:space="preserve">Gestión Económica </t>
  </si>
  <si>
    <t>“PROVEE” Protección a la Vejez en Pobreza Extrema (Transferencia condicionada exclusivamente para compra de alimentos)</t>
  </si>
  <si>
    <t>“TE-AMA” Transferencia Económica al Adulto Mayor (Transferencia no condicionada)</t>
  </si>
  <si>
    <t>Gestión de Pensiones</t>
  </si>
  <si>
    <t>Gestión Educación, Cultura y Recreación</t>
  </si>
  <si>
    <t>Actividades Culturales y Recreativas (Juegos de mesa, Ejercicios físicos, Paseos, etc.)</t>
  </si>
  <si>
    <t>Alfabetización (Quisqueya Aprende Contigo)</t>
  </si>
  <si>
    <t>Capacitación Técnica como terapia ocupacional (Inglés, pintura, manualidades, etc.)</t>
  </si>
  <si>
    <t>Infoalfabetización</t>
  </si>
  <si>
    <t>Asistencia directa al usuario</t>
  </si>
  <si>
    <t>Diagnostico de inclusión</t>
  </si>
  <si>
    <t>Gestión de Viviendas (reparación o construcción)</t>
  </si>
  <si>
    <t>Pasante con Sabiduría (Adultos Mayores Insertados en el sector laboral)</t>
  </si>
  <si>
    <t>Cantidad de Nuevos Adultos Mayores</t>
  </si>
  <si>
    <t xml:space="preserve">Adultos Mayores beneficiados en jornadas de inclusión social </t>
  </si>
  <si>
    <t>Raciones Cocidas</t>
  </si>
  <si>
    <t>Raciones Crudas</t>
  </si>
  <si>
    <t xml:space="preserve">Hospedaje </t>
  </si>
  <si>
    <t>Cantidad de Servicios Ofrecidos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</si>
</sst>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_);_(* \(#,##0\);_(* &quot;-&quot;??_);_(@_)"/>
  </numFmts>
  <fonts count="13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4"/>
      <color theme="0"/>
      <name val="Libre Franklin"/>
    </font>
    <font>
      <sz val="11"/>
      <name val="Calibri"/>
      <family val="2"/>
    </font>
    <font>
      <sz val="11"/>
      <color theme="1"/>
      <name val="Libre Franklin"/>
    </font>
    <font>
      <sz val="12"/>
      <color theme="1"/>
      <name val="Libre Franklin"/>
    </font>
    <font>
      <sz val="18"/>
      <color theme="0"/>
      <name val="Libre Franklin"/>
    </font>
    <font>
      <sz val="14"/>
      <color theme="1"/>
      <name val="Libre Franklin"/>
    </font>
    <font>
      <b/>
      <sz val="11"/>
      <color theme="1"/>
      <name val="Libre Franklin"/>
    </font>
    <font>
      <b/>
      <sz val="11"/>
      <name val="Libre Franklin"/>
    </font>
    <font>
      <b/>
      <sz val="12"/>
      <color theme="1"/>
      <name val="Libre Franklin"/>
    </font>
    <font>
      <b/>
      <sz val="11"/>
      <name val="Calibri"/>
      <family val="2"/>
    </font>
    <font>
      <sz val="10"/>
      <color theme="1"/>
      <name val="Libre Franklin"/>
    </font>
  </fonts>
  <fills count="7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rgb="FF8EAADB"/>
        <bgColor rgb="FF8EAADB"/>
      </patternFill>
    </fill>
    <fill>
      <patternFill patternType="solid">
        <fgColor rgb="FFBFBFBF"/>
        <bgColor rgb="FFBFBFBF"/>
      </patternFill>
    </fill>
    <fill>
      <patternFill patternType="solid">
        <fgColor rgb="FFD6DCE4"/>
        <bgColor rgb="FFD6DCE4"/>
      </patternFill>
    </fill>
    <fill>
      <patternFill patternType="solid">
        <fgColor rgb="FFB4C6E7"/>
        <bgColor rgb="FFB4C6E7"/>
      </patternFill>
    </fill>
  </fills>
  <borders count="1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 applyFont="1" applyAlignment="1"/>
    <xf numFmtId="164" fontId="4" fillId="0" borderId="5" xfId="0" applyNumberFormat="1" applyFont="1" applyBorder="1" applyAlignment="1">
      <alignment vertical="center"/>
    </xf>
    <xf numFmtId="0" fontId="4" fillId="3" borderId="5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center" wrapText="1"/>
    </xf>
    <xf numFmtId="164" fontId="8" fillId="0" borderId="5" xfId="0" applyNumberFormat="1" applyFont="1" applyBorder="1" applyAlignment="1">
      <alignment horizontal="center" vertical="center"/>
    </xf>
    <xf numFmtId="164" fontId="8" fillId="5" borderId="5" xfId="0" applyNumberFormat="1" applyFont="1" applyFill="1" applyBorder="1" applyAlignment="1">
      <alignment horizontal="center" vertical="center"/>
    </xf>
    <xf numFmtId="164" fontId="4" fillId="4" borderId="5" xfId="0" applyNumberFormat="1" applyFont="1" applyFill="1" applyBorder="1" applyAlignment="1">
      <alignment vertical="center"/>
    </xf>
    <xf numFmtId="164" fontId="8" fillId="4" borderId="5" xfId="0" applyNumberFormat="1" applyFont="1" applyFill="1" applyBorder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164" fontId="4" fillId="5" borderId="5" xfId="0" applyNumberFormat="1" applyFont="1" applyFill="1" applyBorder="1" applyAlignment="1">
      <alignment vertical="center"/>
    </xf>
    <xf numFmtId="0" fontId="4" fillId="6" borderId="13" xfId="0" applyFont="1" applyFill="1" applyBorder="1" applyAlignment="1">
      <alignment horizontal="center" vertical="center" wrapText="1"/>
    </xf>
    <xf numFmtId="164" fontId="4" fillId="0" borderId="13" xfId="0" applyNumberFormat="1" applyFont="1" applyBorder="1" applyAlignment="1">
      <alignment vertical="center"/>
    </xf>
    <xf numFmtId="164" fontId="4" fillId="5" borderId="13" xfId="0" applyNumberFormat="1" applyFont="1" applyFill="1" applyBorder="1" applyAlignment="1">
      <alignment vertical="center"/>
    </xf>
    <xf numFmtId="164" fontId="8" fillId="0" borderId="13" xfId="0" applyNumberFormat="1" applyFont="1" applyBorder="1" applyAlignment="1">
      <alignment horizontal="center" vertical="center"/>
    </xf>
    <xf numFmtId="164" fontId="8" fillId="5" borderId="13" xfId="0" applyNumberFormat="1" applyFont="1" applyFill="1" applyBorder="1" applyAlignment="1">
      <alignment horizontal="center" vertical="center"/>
    </xf>
    <xf numFmtId="164" fontId="4" fillId="4" borderId="13" xfId="0" applyNumberFormat="1" applyFont="1" applyFill="1" applyBorder="1" applyAlignment="1">
      <alignment vertical="center"/>
    </xf>
    <xf numFmtId="164" fontId="8" fillId="4" borderId="13" xfId="0" applyNumberFormat="1" applyFont="1" applyFill="1" applyBorder="1" applyAlignment="1">
      <alignment horizontal="center" vertical="center"/>
    </xf>
    <xf numFmtId="0" fontId="1" fillId="0" borderId="0" xfId="0" applyFont="1" applyAlignment="1"/>
    <xf numFmtId="0" fontId="3" fillId="0" borderId="4" xfId="0" applyFont="1" applyBorder="1"/>
    <xf numFmtId="0" fontId="6" fillId="2" borderId="6" xfId="0" applyFont="1" applyFill="1" applyBorder="1" applyAlignment="1">
      <alignment horizontal="center" vertical="center"/>
    </xf>
    <xf numFmtId="0" fontId="3" fillId="0" borderId="7" xfId="0" applyFont="1" applyBorder="1"/>
    <xf numFmtId="0" fontId="3" fillId="0" borderId="8" xfId="0" applyFont="1" applyBorder="1"/>
    <xf numFmtId="0" fontId="7" fillId="3" borderId="3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3" fillId="0" borderId="10" xfId="0" applyFont="1" applyBorder="1"/>
    <xf numFmtId="0" fontId="3" fillId="0" borderId="11" xfId="0" applyFont="1" applyBorder="1"/>
    <xf numFmtId="0" fontId="3" fillId="0" borderId="12" xfId="0" applyFont="1" applyBorder="1"/>
    <xf numFmtId="0" fontId="7" fillId="6" borderId="3" xfId="0" applyFont="1" applyFill="1" applyBorder="1" applyAlignment="1">
      <alignment horizontal="center" vertical="center" wrapText="1"/>
    </xf>
    <xf numFmtId="0" fontId="7" fillId="6" borderId="9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/>
    </xf>
    <xf numFmtId="0" fontId="3" fillId="0" borderId="13" xfId="0" applyFont="1" applyBorder="1"/>
    <xf numFmtId="0" fontId="7" fillId="6" borderId="13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/>
    </xf>
    <xf numFmtId="0" fontId="4" fillId="0" borderId="13" xfId="0" applyFont="1" applyBorder="1" applyAlignment="1">
      <alignment horizontal="left" vertical="center" wrapText="1"/>
    </xf>
    <xf numFmtId="0" fontId="9" fillId="4" borderId="13" xfId="0" applyFont="1" applyFill="1" applyBorder="1"/>
    <xf numFmtId="0" fontId="9" fillId="4" borderId="5" xfId="0" applyFont="1" applyFill="1" applyBorder="1"/>
    <xf numFmtId="0" fontId="2" fillId="2" borderId="13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/>
    </xf>
    <xf numFmtId="0" fontId="4" fillId="3" borderId="13" xfId="0" applyFont="1" applyFill="1" applyBorder="1" applyAlignment="1">
      <alignment horizont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/>
    </xf>
    <xf numFmtId="1" fontId="5" fillId="4" borderId="13" xfId="0" applyNumberFormat="1" applyFont="1" applyFill="1" applyBorder="1" applyAlignment="1">
      <alignment horizontal="center" vertical="center" wrapText="1"/>
    </xf>
    <xf numFmtId="0" fontId="10" fillId="4" borderId="13" xfId="0" applyFont="1" applyFill="1" applyBorder="1" applyAlignment="1">
      <alignment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11" fillId="0" borderId="2" xfId="0" applyFont="1" applyBorder="1"/>
    <xf numFmtId="0" fontId="8" fillId="4" borderId="5" xfId="0" applyFont="1" applyFill="1" applyBorder="1"/>
    <xf numFmtId="0" fontId="4" fillId="0" borderId="5" xfId="0" applyFont="1" applyBorder="1" applyAlignment="1">
      <alignment horizontal="left" vertical="center"/>
    </xf>
    <xf numFmtId="0" fontId="8" fillId="6" borderId="1" xfId="0" applyFont="1" applyFill="1" applyBorder="1" applyAlignment="1">
      <alignment horizontal="center" vertical="center" wrapText="1"/>
    </xf>
    <xf numFmtId="0" fontId="8" fillId="6" borderId="13" xfId="0" applyFont="1" applyFill="1" applyBorder="1" applyAlignment="1">
      <alignment horizontal="center" vertical="center" wrapText="1"/>
    </xf>
    <xf numFmtId="0" fontId="11" fillId="0" borderId="13" xfId="0" applyFont="1" applyBorder="1"/>
    <xf numFmtId="164" fontId="4" fillId="0" borderId="13" xfId="0" applyNumberFormat="1" applyFont="1" applyBorder="1" applyAlignment="1">
      <alignment horizontal="center" vertical="center"/>
    </xf>
    <xf numFmtId="164" fontId="4" fillId="0" borderId="13" xfId="0" applyNumberFormat="1" applyFont="1" applyBorder="1" applyAlignment="1">
      <alignment horizontal="right" vertical="center"/>
    </xf>
    <xf numFmtId="164" fontId="10" fillId="4" borderId="13" xfId="0" applyNumberFormat="1" applyFont="1" applyFill="1" applyBorder="1" applyAlignment="1">
      <alignment horizontal="right" vertical="center" wrapText="1"/>
    </xf>
    <xf numFmtId="164" fontId="4" fillId="0" borderId="5" xfId="0" applyNumberFormat="1" applyFont="1" applyBorder="1" applyAlignment="1">
      <alignment horizontal="right" vertical="center"/>
    </xf>
    <xf numFmtId="164" fontId="4" fillId="5" borderId="5" xfId="0" applyNumberFormat="1" applyFont="1" applyFill="1" applyBorder="1" applyAlignment="1">
      <alignment horizontal="right" vertical="center"/>
    </xf>
    <xf numFmtId="164" fontId="8" fillId="0" borderId="5" xfId="0" applyNumberFormat="1" applyFont="1" applyBorder="1" applyAlignment="1">
      <alignment horizontal="right" vertical="center"/>
    </xf>
    <xf numFmtId="164" fontId="8" fillId="5" borderId="5" xfId="0" applyNumberFormat="1" applyFont="1" applyFill="1" applyBorder="1" applyAlignment="1">
      <alignment horizontal="right" vertical="center"/>
    </xf>
    <xf numFmtId="164" fontId="4" fillId="4" borderId="5" xfId="0" applyNumberFormat="1" applyFont="1" applyFill="1" applyBorder="1" applyAlignment="1">
      <alignment horizontal="right" vertical="center"/>
    </xf>
    <xf numFmtId="164" fontId="8" fillId="4" borderId="5" xfId="0" applyNumberFormat="1" applyFont="1" applyFill="1" applyBorder="1" applyAlignment="1">
      <alignment horizontal="right" vertical="center"/>
    </xf>
    <xf numFmtId="0" fontId="8" fillId="4" borderId="5" xfId="0" applyFont="1" applyFill="1" applyBorder="1" applyAlignment="1"/>
    <xf numFmtId="0" fontId="12" fillId="0" borderId="5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/>
    </xf>
    <xf numFmtId="0" fontId="8" fillId="4" borderId="13" xfId="0" applyFont="1" applyFill="1" applyBorder="1" applyAlignment="1">
      <alignment vertical="center"/>
    </xf>
    <xf numFmtId="0" fontId="8" fillId="4" borderId="13" xfId="0" applyFont="1" applyFill="1" applyBorder="1" applyAlignment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customschemas.google.com/relationships/workbookmetadata" Target="metadata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 i="0">
                <a:solidFill>
                  <a:sysClr val="windowText" lastClr="000000"/>
                </a:solidFill>
              </a:rPr>
              <a:t>Cantidad de nuevos</a:t>
            </a:r>
            <a:r>
              <a:rPr lang="en-US" b="1" i="0" baseline="0">
                <a:solidFill>
                  <a:sysClr val="windowText" lastClr="000000"/>
                </a:solidFill>
              </a:rPr>
              <a:t> Adultos Mayores y Servicios </a:t>
            </a:r>
          </a:p>
          <a:p>
            <a:pPr>
              <a:defRPr b="1" i="0">
                <a:solidFill>
                  <a:sysClr val="windowText" lastClr="000000"/>
                </a:solidFill>
              </a:defRPr>
            </a:pPr>
            <a:r>
              <a:rPr lang="en-US" b="1" i="0" baseline="0">
                <a:solidFill>
                  <a:sysClr val="windowText" lastClr="000000"/>
                </a:solidFill>
              </a:rPr>
              <a:t>Abril - Junio 2023</a:t>
            </a:r>
            <a:endParaRPr lang="en-US" b="1" i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2024693679693724"/>
          <c:y val="2.22841160458502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[1]Hoja2!$J$1</c:f>
              <c:strCache>
                <c:ptCount val="1"/>
                <c:pt idx="0">
                  <c:v>Cantidad de Adultos Mayores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4.0342921183273758E-3"/>
                  <c:y val="-1.11420580229252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0085730295818477E-2"/>
                  <c:y val="-1.85700967048752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10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4120022414145816E-2"/>
                  <c:y val="-3.34261740687754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6137168473309579E-2"/>
                  <c:y val="-4.08542127507255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0171460591636879E-3"/>
                  <c:y val="-7.42803868195009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0"/>
                  <c:y val="-1.857009670487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[1]Hoja2!$B$9:$B$14</c:f>
              <c:strCache>
                <c:ptCount val="6"/>
                <c:pt idx="0">
                  <c:v>Gestión de Acogida</c:v>
                </c:pt>
                <c:pt idx="1">
                  <c:v>Gestión de Educación, Cultura y Recreación</c:v>
                </c:pt>
                <c:pt idx="2">
                  <c:v>Gestión de Salud</c:v>
                </c:pt>
                <c:pt idx="3">
                  <c:v>Gestión Económica</c:v>
                </c:pt>
                <c:pt idx="4">
                  <c:v>Gestión Legal</c:v>
                </c:pt>
                <c:pt idx="5">
                  <c:v>Gestión Social</c:v>
                </c:pt>
              </c:strCache>
            </c:strRef>
          </c:cat>
          <c:val>
            <c:numRef>
              <c:f>[1]Hoja2!$J$2:$J$7</c:f>
              <c:numCache>
                <c:formatCode>#,##0</c:formatCode>
                <c:ptCount val="6"/>
                <c:pt idx="0">
                  <c:v>85</c:v>
                </c:pt>
                <c:pt idx="1">
                  <c:v>344</c:v>
                </c:pt>
                <c:pt idx="2">
                  <c:v>20010</c:v>
                </c:pt>
                <c:pt idx="3">
                  <c:v>13323</c:v>
                </c:pt>
                <c:pt idx="4">
                  <c:v>5430</c:v>
                </c:pt>
                <c:pt idx="5">
                  <c:v>15189</c:v>
                </c:pt>
              </c:numCache>
            </c:numRef>
          </c:val>
        </c:ser>
        <c:ser>
          <c:idx val="1"/>
          <c:order val="1"/>
          <c:tx>
            <c:strRef>
              <c:f>[1]Hoja2!$K$1</c:f>
              <c:strCache>
                <c:ptCount val="1"/>
                <c:pt idx="0">
                  <c:v>Cantidad de Servicios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1.85700967048752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10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-2.228411604585043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-1.114205802292518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3961167763613868E-17"/>
                  <c:y val="-1.114205802292514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-1.485607736390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0"/>
                  <c:y val="-3.714019340975049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[1]Hoja2!$B$9:$B$14</c:f>
              <c:strCache>
                <c:ptCount val="6"/>
                <c:pt idx="0">
                  <c:v>Gestión de Acogida</c:v>
                </c:pt>
                <c:pt idx="1">
                  <c:v>Gestión de Educación, Cultura y Recreación</c:v>
                </c:pt>
                <c:pt idx="2">
                  <c:v>Gestión de Salud</c:v>
                </c:pt>
                <c:pt idx="3">
                  <c:v>Gestión Económica</c:v>
                </c:pt>
                <c:pt idx="4">
                  <c:v>Gestión Legal</c:v>
                </c:pt>
                <c:pt idx="5">
                  <c:v>Gestión Social</c:v>
                </c:pt>
              </c:strCache>
            </c:strRef>
          </c:cat>
          <c:val>
            <c:numRef>
              <c:f>[1]Hoja2!$K$2:$K$7</c:f>
              <c:numCache>
                <c:formatCode>#,##0</c:formatCode>
                <c:ptCount val="6"/>
                <c:pt idx="0">
                  <c:v>407234</c:v>
                </c:pt>
                <c:pt idx="1">
                  <c:v>111561</c:v>
                </c:pt>
                <c:pt idx="2">
                  <c:v>742310</c:v>
                </c:pt>
                <c:pt idx="3">
                  <c:v>281695</c:v>
                </c:pt>
                <c:pt idx="4">
                  <c:v>770</c:v>
                </c:pt>
                <c:pt idx="5">
                  <c:v>92729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64318688"/>
        <c:axId val="1245154048"/>
      </c:barChart>
      <c:catAx>
        <c:axId val="186431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5154048"/>
        <c:crosses val="autoZero"/>
        <c:auto val="1"/>
        <c:lblAlgn val="ctr"/>
        <c:lblOffset val="100"/>
        <c:noMultiLvlLbl val="0"/>
      </c:catAx>
      <c:valAx>
        <c:axId val="1245154048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864318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b="1">
                <a:solidFill>
                  <a:schemeClr val="bg1"/>
                </a:solidFill>
                <a:latin typeface="Franklin Gothic Book" panose="020B0503020102020204" pitchFamily="34" charset="0"/>
              </a:rPr>
              <a:t>Gestión de Acogida</a:t>
            </a:r>
          </a:p>
        </c:rich>
      </c:tx>
      <c:layout>
        <c:manualLayout>
          <c:xMode val="edge"/>
          <c:yMode val="edge"/>
          <c:x val="0.35845440494590419"/>
          <c:y val="7.0588235294117646E-2"/>
        </c:manualLayout>
      </c:layout>
      <c:overlay val="0"/>
      <c:spPr>
        <a:solidFill>
          <a:srgbClr val="00206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818747540637792"/>
          <c:y val="0.15465153620503316"/>
          <c:w val="0.75551055345284313"/>
          <c:h val="0.6616396479851782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'[1]Cuadros Generales'!$B$47</c:f>
              <c:strCache>
                <c:ptCount val="1"/>
                <c:pt idx="0">
                  <c:v>Cantidad de Adultos Mayores 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7.5561551973410773E-17"/>
                  <c:y val="-2.352941176470588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"/>
                  <c:y val="-2.352941176470588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'[1]Cuadros Generales'!$A$48:$A$51</c:f>
              <c:strCache>
                <c:ptCount val="4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Total</c:v>
                </c:pt>
              </c:strCache>
            </c:strRef>
          </c:cat>
          <c:val>
            <c:numRef>
              <c:f>'[1]Cuadros Generales'!$B$48:$B$51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85</c:v>
                </c:pt>
                <c:pt idx="3">
                  <c:v>85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EAA-4BD5-9248-CCFF24F73745}"/>
            </c:ext>
          </c:extLst>
        </c:ser>
        <c:ser>
          <c:idx val="1"/>
          <c:order val="1"/>
          <c:tx>
            <c:strRef>
              <c:f>'[1]Cuadros Generales'!$C$47</c:f>
              <c:strCache>
                <c:ptCount val="1"/>
                <c:pt idx="0">
                  <c:v>Cantidad de Servicios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3.137254901960784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7.5561551973410773E-17"/>
                  <c:y val="-3.137254901960784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-2.745098039215686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"/>
                  <c:y val="-1.176470588235294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'[1]Cuadros Generales'!$A$48:$A$51</c:f>
              <c:strCache>
                <c:ptCount val="4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Total</c:v>
                </c:pt>
              </c:strCache>
            </c:strRef>
          </c:cat>
          <c:val>
            <c:numRef>
              <c:f>'[1]Cuadros Generales'!$C$48:$C$51</c:f>
              <c:numCache>
                <c:formatCode>_(* #,##0_);_(* \(#,##0\);_(* "-"??_);_(@_)</c:formatCode>
                <c:ptCount val="4"/>
                <c:pt idx="0">
                  <c:v>127837</c:v>
                </c:pt>
                <c:pt idx="1">
                  <c:v>129153</c:v>
                </c:pt>
                <c:pt idx="2">
                  <c:v>150244</c:v>
                </c:pt>
                <c:pt idx="3">
                  <c:v>407234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EAA-4BD5-9248-CCFF24F7374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49520000"/>
        <c:axId val="449516192"/>
      </c:barChart>
      <c:catAx>
        <c:axId val="449520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9516192"/>
        <c:crosses val="autoZero"/>
        <c:auto val="1"/>
        <c:lblAlgn val="ctr"/>
        <c:lblOffset val="100"/>
        <c:noMultiLvlLbl val="0"/>
      </c:catAx>
      <c:valAx>
        <c:axId val="449516192"/>
        <c:scaling>
          <c:orientation val="minMax"/>
        </c:scaling>
        <c:delete val="1"/>
        <c:axPos val="l"/>
        <c:numFmt formatCode="_(* #,##0_);_(* \(#,##0\);_(* &quot;-&quot;??_);_(@_)" sourceLinked="1"/>
        <c:majorTickMark val="none"/>
        <c:minorTickMark val="none"/>
        <c:tickLblPos val="nextTo"/>
        <c:crossAx val="449520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>
                <a:solidFill>
                  <a:schemeClr val="bg1"/>
                </a:solidFill>
                <a:latin typeface="Franklin Gothic Demi" panose="020B0703020102020204" pitchFamily="34" charset="0"/>
              </a:rPr>
              <a:t>Gestión Legal</a:t>
            </a:r>
          </a:p>
        </c:rich>
      </c:tx>
      <c:layout/>
      <c:overlay val="0"/>
      <c:spPr>
        <a:solidFill>
          <a:srgbClr val="00206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'[1]Cuadros Generales'!$B$76</c:f>
              <c:strCache>
                <c:ptCount val="1"/>
                <c:pt idx="0">
                  <c:v>Cantidad de Adultos Mayores 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2.846395803343193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10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-1.626511887624677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10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-3.253023775249363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10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"/>
                  <c:y val="-2.033139859530845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10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'[1]Cuadros Generales'!$A$77:$A$80</c:f>
              <c:strCache>
                <c:ptCount val="4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Total</c:v>
                </c:pt>
              </c:strCache>
            </c:strRef>
          </c:cat>
          <c:val>
            <c:numRef>
              <c:f>'[1]Cuadros Generales'!$B$77:$B$80</c:f>
              <c:numCache>
                <c:formatCode>_(* #,##0_);_(* \(#,##0\);_(* "-"??_);_(@_)</c:formatCode>
                <c:ptCount val="4"/>
                <c:pt idx="0">
                  <c:v>1280</c:v>
                </c:pt>
                <c:pt idx="1">
                  <c:v>2268</c:v>
                </c:pt>
                <c:pt idx="2">
                  <c:v>1882</c:v>
                </c:pt>
                <c:pt idx="3">
                  <c:v>5430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D95-427C-BBB3-BFDF9DBE15D9}"/>
            </c:ext>
          </c:extLst>
        </c:ser>
        <c:ser>
          <c:idx val="1"/>
          <c:order val="1"/>
          <c:tx>
            <c:strRef>
              <c:f>'[1]Cuadros Generales'!$C$76</c:f>
              <c:strCache>
                <c:ptCount val="1"/>
                <c:pt idx="0">
                  <c:v>Cantidad de Servicios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2.439767831437016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4107667551513819E-3"/>
                  <c:y val="-8.5772887711768209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10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8D95-427C-BBB3-BFDF9DBE15D9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-1.219883915718508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"/>
                  <c:y val="-1.626511887624670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'[1]Cuadros Generales'!$A$77:$A$80</c:f>
              <c:strCache>
                <c:ptCount val="4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Total</c:v>
                </c:pt>
              </c:strCache>
            </c:strRef>
          </c:cat>
          <c:val>
            <c:numRef>
              <c:f>'[1]Cuadros Generales'!$C$77:$C$80</c:f>
              <c:numCache>
                <c:formatCode>_(* #,##0_);_(* \(#,##0\);_(* "-"??_);_(@_)</c:formatCode>
                <c:ptCount val="4"/>
                <c:pt idx="0">
                  <c:v>234</c:v>
                </c:pt>
                <c:pt idx="1">
                  <c:v>264</c:v>
                </c:pt>
                <c:pt idx="2">
                  <c:v>272</c:v>
                </c:pt>
                <c:pt idx="3">
                  <c:v>770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D95-427C-BBB3-BFDF9DBE15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9521632"/>
        <c:axId val="449522176"/>
      </c:barChart>
      <c:catAx>
        <c:axId val="44952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9522176"/>
        <c:crosses val="autoZero"/>
        <c:auto val="1"/>
        <c:lblAlgn val="ctr"/>
        <c:lblOffset val="100"/>
        <c:noMultiLvlLbl val="0"/>
      </c:catAx>
      <c:valAx>
        <c:axId val="449522176"/>
        <c:scaling>
          <c:orientation val="minMax"/>
        </c:scaling>
        <c:delete val="1"/>
        <c:axPos val="l"/>
        <c:numFmt formatCode="_(* #,##0_);_(* \(#,##0\);_(* &quot;-&quot;??_);_(@_)" sourceLinked="1"/>
        <c:majorTickMark val="none"/>
        <c:minorTickMark val="none"/>
        <c:tickLblPos val="nextTo"/>
        <c:crossAx val="449521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ES" sz="1800" b="1">
                <a:solidFill>
                  <a:schemeClr val="bg1"/>
                </a:solidFill>
                <a:effectLst/>
              </a:rPr>
              <a:t>Gestión Económica </a:t>
            </a:r>
            <a:endParaRPr lang="es-DO" sz="1800" b="1">
              <a:solidFill>
                <a:schemeClr val="bg1"/>
              </a:solidFill>
              <a:effectLst/>
            </a:endParaRPr>
          </a:p>
        </c:rich>
      </c:tx>
      <c:layout>
        <c:manualLayout>
          <c:xMode val="edge"/>
          <c:yMode val="edge"/>
          <c:x val="0.32676939389198867"/>
          <c:y val="6.1147856517935258E-2"/>
        </c:manualLayout>
      </c:layout>
      <c:overlay val="0"/>
      <c:spPr>
        <a:solidFill>
          <a:srgbClr val="00206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070101336670663E-2"/>
          <c:y val="0.10893465095031432"/>
          <c:w val="0.86529192956840661"/>
          <c:h val="0.712348789734616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'[1]Cuadros Generales'!$B$116</c:f>
              <c:strCache>
                <c:ptCount val="1"/>
                <c:pt idx="0">
                  <c:v>Cantidad de Adultos Mayores 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1.577236620256905E-3"/>
                  <c:y val="-3.270370370370370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09-4CF1-B749-3CBE44471304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4150110375276346E-3"/>
                  <c:y val="-2.222222222222222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-2.59259259259259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6.6225165562913907E-3"/>
                  <c:y val="-1.481481481481481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'[1]Cuadros Generales'!$A$117:$A$120</c:f>
              <c:strCache>
                <c:ptCount val="4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Total</c:v>
                </c:pt>
              </c:strCache>
            </c:strRef>
          </c:cat>
          <c:val>
            <c:numRef>
              <c:f>'[1]Cuadros Generales'!$B$117:$B$120</c:f>
              <c:numCache>
                <c:formatCode>_(* #,##0_);_(* \(#,##0\);_(* "-"??_);_(@_)</c:formatCode>
                <c:ptCount val="4"/>
                <c:pt idx="0">
                  <c:v>2373</c:v>
                </c:pt>
                <c:pt idx="1">
                  <c:v>8006</c:v>
                </c:pt>
                <c:pt idx="2">
                  <c:v>2944</c:v>
                </c:pt>
                <c:pt idx="3">
                  <c:v>13323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109-4CF1-B749-3CBE44471304}"/>
            </c:ext>
          </c:extLst>
        </c:ser>
        <c:ser>
          <c:idx val="1"/>
          <c:order val="1"/>
          <c:tx>
            <c:strRef>
              <c:f>'[1]Cuadros Generales'!$C$116</c:f>
              <c:strCache>
                <c:ptCount val="1"/>
                <c:pt idx="0">
                  <c:v>Cantidad de Servicios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0235233496190717E-17"/>
                  <c:y val="-3.333333333333333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-2.222222222222222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2.2075055187637158E-3"/>
                  <c:y val="-1.851851851851851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6188186796952573E-16"/>
                  <c:y val="-1.11111111111111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'[1]Cuadros Generales'!$A$117:$A$120</c:f>
              <c:strCache>
                <c:ptCount val="4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Total</c:v>
                </c:pt>
              </c:strCache>
            </c:strRef>
          </c:cat>
          <c:val>
            <c:numRef>
              <c:f>'[1]Cuadros Generales'!$C$117:$C$120</c:f>
              <c:numCache>
                <c:formatCode>_(* #,##0_);_(* \(#,##0\);_(* "-"??_);_(@_)</c:formatCode>
                <c:ptCount val="4"/>
                <c:pt idx="0">
                  <c:v>93323</c:v>
                </c:pt>
                <c:pt idx="1">
                  <c:v>93983</c:v>
                </c:pt>
                <c:pt idx="2">
                  <c:v>94389</c:v>
                </c:pt>
                <c:pt idx="3">
                  <c:v>281695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109-4CF1-B749-3CBE4447130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49518912"/>
        <c:axId val="449522720"/>
      </c:barChart>
      <c:catAx>
        <c:axId val="449518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9522720"/>
        <c:crosses val="autoZero"/>
        <c:auto val="1"/>
        <c:lblAlgn val="ctr"/>
        <c:lblOffset val="100"/>
        <c:noMultiLvlLbl val="0"/>
      </c:catAx>
      <c:valAx>
        <c:axId val="449522720"/>
        <c:scaling>
          <c:orientation val="minMax"/>
        </c:scaling>
        <c:delete val="1"/>
        <c:axPos val="l"/>
        <c:numFmt formatCode="_(* #,##0_);_(* \(#,##0\);_(* &quot;-&quot;??_);_(@_)" sourceLinked="1"/>
        <c:majorTickMark val="none"/>
        <c:minorTickMark val="none"/>
        <c:tickLblPos val="nextTo"/>
        <c:crossAx val="449518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105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b="1">
                <a:solidFill>
                  <a:schemeClr val="bg1"/>
                </a:solidFill>
              </a:rPr>
              <a:t>Gestión Educación, Cultura y Recreación</a:t>
            </a:r>
          </a:p>
        </c:rich>
      </c:tx>
      <c:layout>
        <c:manualLayout>
          <c:xMode val="edge"/>
          <c:yMode val="edge"/>
          <c:x val="0.22810182996505415"/>
          <c:y val="5.5243160008177729E-2"/>
        </c:manualLayout>
      </c:layout>
      <c:overlay val="0"/>
      <c:spPr>
        <a:solidFill>
          <a:srgbClr val="00206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'[1]Cuadros Generales'!$B$148</c:f>
              <c:strCache>
                <c:ptCount val="1"/>
                <c:pt idx="0">
                  <c:v>Cantidad de Adultos Mayores 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3.551346000525711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7.9017811506190652E-17"/>
                  <c:y val="-3.551346000525711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-1.972970000292061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"/>
                  <c:y val="-1.972970000292061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 rtl="0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'[1]Cuadros Generales'!$A$149:$A$152</c:f>
              <c:strCache>
                <c:ptCount val="4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Total</c:v>
                </c:pt>
              </c:strCache>
            </c:strRef>
          </c:cat>
          <c:val>
            <c:numRef>
              <c:f>'[1]Cuadros Generales'!$B$149:$B$152</c:f>
              <c:numCache>
                <c:formatCode>_(* #,##0_);_(* \(#,##0\);_(* "-"??_);_(@_)</c:formatCode>
                <c:ptCount val="4"/>
                <c:pt idx="0">
                  <c:v>78</c:v>
                </c:pt>
                <c:pt idx="1">
                  <c:v>197</c:v>
                </c:pt>
                <c:pt idx="2">
                  <c:v>69</c:v>
                </c:pt>
                <c:pt idx="3">
                  <c:v>344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3EF-4E42-800A-1B3C8C3567E6}"/>
            </c:ext>
          </c:extLst>
        </c:ser>
        <c:ser>
          <c:idx val="1"/>
          <c:order val="1"/>
          <c:tx>
            <c:strRef>
              <c:f>'[1]Cuadros Generales'!$C$148</c:f>
              <c:strCache>
                <c:ptCount val="1"/>
                <c:pt idx="0">
                  <c:v>Cantidad de Servicios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1550561180006915E-3"/>
                  <c:y val="-2.367564000350473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2.1550561180006126E-3"/>
                  <c:y val="-2.367564000350481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-2.762158000408886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580356230123813E-16"/>
                  <c:y val="-1.578376000233649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'[1]Cuadros Generales'!$A$149:$A$152</c:f>
              <c:strCache>
                <c:ptCount val="4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Total</c:v>
                </c:pt>
              </c:strCache>
            </c:strRef>
          </c:cat>
          <c:val>
            <c:numRef>
              <c:f>'[1]Cuadros Generales'!$C$149:$C$152</c:f>
              <c:numCache>
                <c:formatCode>_(* #,##0_);_(* \(#,##0\);_(* "-"??_);_(@_)</c:formatCode>
                <c:ptCount val="4"/>
                <c:pt idx="0">
                  <c:v>35934</c:v>
                </c:pt>
                <c:pt idx="1">
                  <c:v>38147</c:v>
                </c:pt>
                <c:pt idx="2">
                  <c:v>37480</c:v>
                </c:pt>
                <c:pt idx="3">
                  <c:v>111561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3EF-4E42-800A-1B3C8C3567E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49515648"/>
        <c:axId val="449516736"/>
      </c:barChart>
      <c:catAx>
        <c:axId val="449515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9516736"/>
        <c:crosses val="autoZero"/>
        <c:auto val="1"/>
        <c:lblAlgn val="ctr"/>
        <c:lblOffset val="100"/>
        <c:noMultiLvlLbl val="0"/>
      </c:catAx>
      <c:valAx>
        <c:axId val="449516736"/>
        <c:scaling>
          <c:orientation val="minMax"/>
        </c:scaling>
        <c:delete val="1"/>
        <c:axPos val="l"/>
        <c:numFmt formatCode="_(* #,##0_);_(* \(#,##0\);_(* &quot;-&quot;??_);_(@_)" sourceLinked="1"/>
        <c:majorTickMark val="none"/>
        <c:minorTickMark val="none"/>
        <c:tickLblPos val="nextTo"/>
        <c:crossAx val="449515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b="0">
                <a:solidFill>
                  <a:schemeClr val="bg1"/>
                </a:solidFill>
                <a:latin typeface="Franklin Gothic Demi" panose="020B0703020102020204" pitchFamily="34" charset="0"/>
              </a:rPr>
              <a:t>Gestión Social</a:t>
            </a:r>
          </a:p>
        </c:rich>
      </c:tx>
      <c:layout>
        <c:manualLayout>
          <c:xMode val="edge"/>
          <c:yMode val="edge"/>
          <c:x val="0.3599661728427519"/>
          <c:y val="7.8019392653638497E-2"/>
        </c:manualLayout>
      </c:layout>
      <c:overlay val="0"/>
      <c:spPr>
        <a:solidFill>
          <a:srgbClr val="00206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1604248550734156E-2"/>
          <c:y val="0.12388369847551441"/>
          <c:w val="0.934332373728743"/>
          <c:h val="0.75525904370649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'[1]Cuadros Generales'!$B$184</c:f>
              <c:strCache>
                <c:ptCount val="1"/>
                <c:pt idx="0">
                  <c:v>Cantidad de Adultos Mayores 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2.07253886010362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-2.763385146804835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-3.799654576856649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"/>
                  <c:y val="-1.72711571675302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 rtl="0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'[1]Cuadros Generales'!$A$185:$A$188</c:f>
              <c:strCache>
                <c:ptCount val="4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Total</c:v>
                </c:pt>
              </c:strCache>
            </c:strRef>
          </c:cat>
          <c:val>
            <c:numRef>
              <c:f>'[1]Cuadros Generales'!$B$185:$B$188</c:f>
              <c:numCache>
                <c:formatCode>_(* #,##0_);_(* \(#,##0\);_(* "-"??_);_(@_)</c:formatCode>
                <c:ptCount val="4"/>
                <c:pt idx="0">
                  <c:v>5552</c:v>
                </c:pt>
                <c:pt idx="1">
                  <c:v>4716</c:v>
                </c:pt>
                <c:pt idx="2">
                  <c:v>4921</c:v>
                </c:pt>
                <c:pt idx="3">
                  <c:v>15189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8FE-466D-AF29-F90F63AE5AD6}"/>
            </c:ext>
          </c:extLst>
        </c:ser>
        <c:ser>
          <c:idx val="1"/>
          <c:order val="1"/>
          <c:tx>
            <c:strRef>
              <c:f>'[1]Cuadros Generales'!$C$184</c:f>
              <c:strCache>
                <c:ptCount val="1"/>
                <c:pt idx="0">
                  <c:v>Cantidad de Servicios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2.07253886010362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-1.72711571675302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-2.072538860103633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"/>
                  <c:y val="-2.07253886010362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 rtl="0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'[1]Cuadros Generales'!$A$185:$A$188</c:f>
              <c:strCache>
                <c:ptCount val="4"/>
                <c:pt idx="0">
                  <c:v>Abril</c:v>
                </c:pt>
                <c:pt idx="1">
                  <c:v>Mayo</c:v>
                </c:pt>
                <c:pt idx="2">
                  <c:v>Junio</c:v>
                </c:pt>
                <c:pt idx="3">
                  <c:v>Total</c:v>
                </c:pt>
              </c:strCache>
            </c:strRef>
          </c:cat>
          <c:val>
            <c:numRef>
              <c:f>'[1]Cuadros Generales'!$C$185:$C$188</c:f>
              <c:numCache>
                <c:formatCode>_(* #,##0_);_(* \(#,##0\);_(* "-"??_);_(@_)</c:formatCode>
                <c:ptCount val="4"/>
                <c:pt idx="0">
                  <c:v>22640</c:v>
                </c:pt>
                <c:pt idx="1">
                  <c:v>39573</c:v>
                </c:pt>
                <c:pt idx="2">
                  <c:v>30516</c:v>
                </c:pt>
                <c:pt idx="3">
                  <c:v>92729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8FE-466D-AF29-F90F63AE5A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9517280"/>
        <c:axId val="449517824"/>
      </c:barChart>
      <c:catAx>
        <c:axId val="44951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9517824"/>
        <c:crosses val="autoZero"/>
        <c:auto val="1"/>
        <c:lblAlgn val="ctr"/>
        <c:lblOffset val="100"/>
        <c:noMultiLvlLbl val="0"/>
      </c:catAx>
      <c:valAx>
        <c:axId val="449517824"/>
        <c:scaling>
          <c:orientation val="minMax"/>
        </c:scaling>
        <c:delete val="1"/>
        <c:axPos val="l"/>
        <c:numFmt formatCode="_(* #,##0_);_(* \(#,##0\);_(* &quot;-&quot;??_);_(@_)" sourceLinked="1"/>
        <c:majorTickMark val="none"/>
        <c:minorTickMark val="none"/>
        <c:tickLblPos val="nextTo"/>
        <c:crossAx val="449517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664509825240055"/>
          <c:y val="0.93448219787743925"/>
          <c:w val="0.62941017180865744"/>
          <c:h val="6.2462567826690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76200</xdr:rowOff>
    </xdr:from>
    <xdr:to>
      <xdr:col>15</xdr:col>
      <xdr:colOff>581024</xdr:colOff>
      <xdr:row>14</xdr:row>
      <xdr:rowOff>28576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247649</xdr:colOff>
      <xdr:row>6</xdr:row>
      <xdr:rowOff>123825</xdr:rowOff>
    </xdr:from>
    <xdr:to>
      <xdr:col>17</xdr:col>
      <xdr:colOff>228599</xdr:colOff>
      <xdr:row>19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="" xmlns:a16="http://schemas.microsoft.com/office/drawing/2014/main" id="{B797579E-327B-DAFF-E5E9-1703EA273C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381000</xdr:colOff>
      <xdr:row>4</xdr:row>
      <xdr:rowOff>66675</xdr:rowOff>
    </xdr:from>
    <xdr:to>
      <xdr:col>18</xdr:col>
      <xdr:colOff>165735</xdr:colOff>
      <xdr:row>17</xdr:row>
      <xdr:rowOff>113348</xdr:rowOff>
    </xdr:to>
    <xdr:graphicFrame macro="">
      <xdr:nvGraphicFramePr>
        <xdr:cNvPr id="2" name="Gráfico 1">
          <a:extLst>
            <a:ext uri="{FF2B5EF4-FFF2-40B4-BE49-F238E27FC236}">
              <a16:creationId xmlns="" xmlns:a16="http://schemas.microsoft.com/office/drawing/2014/main" id="{B97C37E0-AA8E-E100-C856-981156D40D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609600</xdr:colOff>
      <xdr:row>5</xdr:row>
      <xdr:rowOff>161925</xdr:rowOff>
    </xdr:from>
    <xdr:to>
      <xdr:col>17</xdr:col>
      <xdr:colOff>571500</xdr:colOff>
      <xdr:row>16</xdr:row>
      <xdr:rowOff>152400</xdr:rowOff>
    </xdr:to>
    <xdr:graphicFrame macro="">
      <xdr:nvGraphicFramePr>
        <xdr:cNvPr id="2" name="Gráfico 1">
          <a:extLst>
            <a:ext uri="{FF2B5EF4-FFF2-40B4-BE49-F238E27FC236}">
              <a16:creationId xmlns="" xmlns:a16="http://schemas.microsoft.com/office/drawing/2014/main" id="{A093E4DE-7010-376C-06EE-490EC8615A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381000</xdr:colOff>
      <xdr:row>7</xdr:row>
      <xdr:rowOff>85725</xdr:rowOff>
    </xdr:from>
    <xdr:to>
      <xdr:col>17</xdr:col>
      <xdr:colOff>559118</xdr:colOff>
      <xdr:row>17</xdr:row>
      <xdr:rowOff>65723</xdr:rowOff>
    </xdr:to>
    <xdr:graphicFrame macro="">
      <xdr:nvGraphicFramePr>
        <xdr:cNvPr id="2" name="Gráfico 1">
          <a:extLst>
            <a:ext uri="{FF2B5EF4-FFF2-40B4-BE49-F238E27FC236}">
              <a16:creationId xmlns="" xmlns:a16="http://schemas.microsoft.com/office/drawing/2014/main" id="{141B1E97-DB3F-29F7-8EFE-E1628CF148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104774</xdr:colOff>
      <xdr:row>1</xdr:row>
      <xdr:rowOff>85725</xdr:rowOff>
    </xdr:from>
    <xdr:to>
      <xdr:col>18</xdr:col>
      <xdr:colOff>95249</xdr:colOff>
      <xdr:row>15</xdr:row>
      <xdr:rowOff>123825</xdr:rowOff>
    </xdr:to>
    <xdr:graphicFrame macro="">
      <xdr:nvGraphicFramePr>
        <xdr:cNvPr id="2" name="Gráfico 1">
          <a:extLst>
            <a:ext uri="{FF2B5EF4-FFF2-40B4-BE49-F238E27FC236}">
              <a16:creationId xmlns="" xmlns:a16="http://schemas.microsoft.com/office/drawing/2014/main" id="{EE916CAA-DA53-9117-080D-88E95EF7F0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bro5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aficos%20est.%20Inst%20Abr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s Generales"/>
      <sheetName val="Hoja2"/>
    </sheetNames>
    <sheetDataSet>
      <sheetData sheetId="0">
        <row r="47">
          <cell r="B47" t="str">
            <v xml:space="preserve">Cantidad de Adultos Mayores </v>
          </cell>
          <cell r="C47" t="str">
            <v>Cantidad de Servicios</v>
          </cell>
        </row>
        <row r="48">
          <cell r="A48" t="str">
            <v>Abril</v>
          </cell>
          <cell r="B48">
            <v>0</v>
          </cell>
          <cell r="C48">
            <v>127837</v>
          </cell>
        </row>
        <row r="49">
          <cell r="A49" t="str">
            <v>Mayo</v>
          </cell>
          <cell r="B49">
            <v>0</v>
          </cell>
          <cell r="C49">
            <v>129153</v>
          </cell>
        </row>
        <row r="50">
          <cell r="A50" t="str">
            <v>Junio</v>
          </cell>
          <cell r="B50">
            <v>85</v>
          </cell>
          <cell r="C50">
            <v>150244</v>
          </cell>
        </row>
        <row r="51">
          <cell r="A51" t="str">
            <v>Total</v>
          </cell>
          <cell r="B51">
            <v>85</v>
          </cell>
          <cell r="C51">
            <v>407234</v>
          </cell>
        </row>
        <row r="76">
          <cell r="B76" t="str">
            <v xml:space="preserve">Cantidad de Adultos Mayores </v>
          </cell>
          <cell r="C76" t="str">
            <v>Cantidad de Servicios</v>
          </cell>
        </row>
        <row r="77">
          <cell r="A77" t="str">
            <v>Abril</v>
          </cell>
          <cell r="B77">
            <v>1280</v>
          </cell>
          <cell r="C77">
            <v>234</v>
          </cell>
        </row>
        <row r="78">
          <cell r="A78" t="str">
            <v>Mayo</v>
          </cell>
          <cell r="B78">
            <v>2268</v>
          </cell>
          <cell r="C78">
            <v>264</v>
          </cell>
        </row>
        <row r="79">
          <cell r="A79" t="str">
            <v>Junio</v>
          </cell>
          <cell r="B79">
            <v>1882</v>
          </cell>
          <cell r="C79">
            <v>272</v>
          </cell>
        </row>
        <row r="80">
          <cell r="A80" t="str">
            <v>Total</v>
          </cell>
          <cell r="B80">
            <v>5430</v>
          </cell>
          <cell r="C80">
            <v>770</v>
          </cell>
        </row>
        <row r="116">
          <cell r="B116" t="str">
            <v xml:space="preserve">Cantidad de Adultos Mayores </v>
          </cell>
          <cell r="C116" t="str">
            <v>Cantidad de Servicios</v>
          </cell>
        </row>
        <row r="117">
          <cell r="A117" t="str">
            <v>Abril</v>
          </cell>
          <cell r="B117">
            <v>2373</v>
          </cell>
          <cell r="C117">
            <v>93323</v>
          </cell>
        </row>
        <row r="118">
          <cell r="A118" t="str">
            <v>Mayo</v>
          </cell>
          <cell r="B118">
            <v>8006</v>
          </cell>
          <cell r="C118">
            <v>93983</v>
          </cell>
        </row>
        <row r="119">
          <cell r="A119" t="str">
            <v>Junio</v>
          </cell>
          <cell r="B119">
            <v>2944</v>
          </cell>
          <cell r="C119">
            <v>94389</v>
          </cell>
        </row>
        <row r="120">
          <cell r="A120" t="str">
            <v>Total</v>
          </cell>
          <cell r="B120">
            <v>13323</v>
          </cell>
          <cell r="C120">
            <v>281695</v>
          </cell>
        </row>
        <row r="148">
          <cell r="B148" t="str">
            <v xml:space="preserve">Cantidad de Adultos Mayores </v>
          </cell>
          <cell r="C148" t="str">
            <v>Cantidad de Servicios</v>
          </cell>
        </row>
        <row r="149">
          <cell r="A149" t="str">
            <v>Abril</v>
          </cell>
          <cell r="B149">
            <v>78</v>
          </cell>
          <cell r="C149">
            <v>35934</v>
          </cell>
        </row>
        <row r="150">
          <cell r="A150" t="str">
            <v>Mayo</v>
          </cell>
          <cell r="B150">
            <v>197</v>
          </cell>
          <cell r="C150">
            <v>38147</v>
          </cell>
        </row>
        <row r="151">
          <cell r="A151" t="str">
            <v>Junio</v>
          </cell>
          <cell r="B151">
            <v>69</v>
          </cell>
          <cell r="C151">
            <v>37480</v>
          </cell>
        </row>
        <row r="152">
          <cell r="A152" t="str">
            <v>Total</v>
          </cell>
          <cell r="B152">
            <v>344</v>
          </cell>
          <cell r="C152">
            <v>111561</v>
          </cell>
        </row>
        <row r="184">
          <cell r="B184" t="str">
            <v xml:space="preserve">Cantidad de Adultos Mayores </v>
          </cell>
          <cell r="C184" t="str">
            <v>Cantidad de Servicios</v>
          </cell>
        </row>
        <row r="185">
          <cell r="A185" t="str">
            <v>Abril</v>
          </cell>
          <cell r="B185">
            <v>5552</v>
          </cell>
          <cell r="C185">
            <v>22640</v>
          </cell>
        </row>
        <row r="186">
          <cell r="A186" t="str">
            <v>Mayo</v>
          </cell>
          <cell r="B186">
            <v>4716</v>
          </cell>
          <cell r="C186">
            <v>39573</v>
          </cell>
        </row>
        <row r="187">
          <cell r="A187" t="str">
            <v>Junio</v>
          </cell>
          <cell r="B187">
            <v>4921</v>
          </cell>
          <cell r="C187">
            <v>30516</v>
          </cell>
        </row>
        <row r="188">
          <cell r="A188" t="str">
            <v>Total</v>
          </cell>
          <cell r="B188">
            <v>15189</v>
          </cell>
          <cell r="C188">
            <v>92729</v>
          </cell>
        </row>
      </sheetData>
      <sheetData sheetId="1">
        <row r="1">
          <cell r="J1" t="str">
            <v>Cantidad de Adultos Mayores</v>
          </cell>
          <cell r="K1" t="str">
            <v>Cantidad de Servicios</v>
          </cell>
        </row>
        <row r="2">
          <cell r="J2">
            <v>85</v>
          </cell>
          <cell r="K2">
            <v>407234</v>
          </cell>
        </row>
        <row r="3">
          <cell r="J3">
            <v>344</v>
          </cell>
          <cell r="K3">
            <v>111561</v>
          </cell>
        </row>
        <row r="4">
          <cell r="J4">
            <v>20010</v>
          </cell>
          <cell r="K4">
            <v>742310</v>
          </cell>
        </row>
        <row r="5">
          <cell r="J5">
            <v>13323</v>
          </cell>
          <cell r="K5">
            <v>281695</v>
          </cell>
        </row>
        <row r="6">
          <cell r="J6">
            <v>5430</v>
          </cell>
          <cell r="K6">
            <v>770</v>
          </cell>
        </row>
        <row r="7">
          <cell r="J7">
            <v>15189</v>
          </cell>
          <cell r="K7">
            <v>92729</v>
          </cell>
        </row>
        <row r="9">
          <cell r="B9" t="str">
            <v>Gestión de Acogida</v>
          </cell>
        </row>
        <row r="10">
          <cell r="B10" t="str">
            <v>Gestión de Educación, Cultura y Recreación</v>
          </cell>
        </row>
        <row r="11">
          <cell r="B11" t="str">
            <v>Gestión de Salud</v>
          </cell>
        </row>
        <row r="12">
          <cell r="B12" t="str">
            <v>Gestión Económica</v>
          </cell>
        </row>
        <row r="13">
          <cell r="B13" t="str">
            <v>Gestión Legal</v>
          </cell>
        </row>
        <row r="14">
          <cell r="B14" t="str">
            <v>Gestión Social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 General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000"/>
  <sheetViews>
    <sheetView showGridLines="0" workbookViewId="0">
      <selection activeCell="A8" sqref="A8:A13"/>
    </sheetView>
  </sheetViews>
  <sheetFormatPr baseColWidth="10" defaultColWidth="14.42578125" defaultRowHeight="15" customHeight="1"/>
  <cols>
    <col min="1" max="1" width="22.140625" customWidth="1"/>
    <col min="2" max="3" width="10.7109375" customWidth="1"/>
    <col min="4" max="4" width="15.7109375" customWidth="1"/>
    <col min="5" max="5" width="13.42578125" customWidth="1"/>
    <col min="6" max="26" width="10.7109375" customWidth="1"/>
  </cols>
  <sheetData>
    <row r="3" spans="1:9" ht="24.75" customHeight="1">
      <c r="A3" s="37" t="s">
        <v>0</v>
      </c>
      <c r="B3" s="30"/>
      <c r="C3" s="30"/>
      <c r="D3" s="30"/>
      <c r="E3" s="30"/>
    </row>
    <row r="4" spans="1:9" ht="0.75" customHeight="1">
      <c r="A4" s="30"/>
      <c r="B4" s="30"/>
      <c r="C4" s="30"/>
      <c r="D4" s="30"/>
      <c r="E4" s="30"/>
    </row>
    <row r="5" spans="1:9" ht="18">
      <c r="A5" s="37" t="s">
        <v>1</v>
      </c>
      <c r="B5" s="30"/>
      <c r="C5" s="30"/>
      <c r="D5" s="30"/>
      <c r="E5" s="30"/>
    </row>
    <row r="6" spans="1:9">
      <c r="A6" s="38" t="s">
        <v>2</v>
      </c>
      <c r="B6" s="39" t="s">
        <v>3</v>
      </c>
      <c r="C6" s="30"/>
      <c r="D6" s="40" t="s">
        <v>58</v>
      </c>
      <c r="E6" s="41" t="s">
        <v>63</v>
      </c>
      <c r="I6" s="17"/>
    </row>
    <row r="7" spans="1:9" ht="30.75" customHeight="1">
      <c r="A7" s="30"/>
      <c r="B7" s="42" t="s">
        <v>5</v>
      </c>
      <c r="C7" s="42" t="s">
        <v>6</v>
      </c>
      <c r="D7" s="30"/>
      <c r="E7" s="30"/>
    </row>
    <row r="8" spans="1:9">
      <c r="A8" s="34" t="s">
        <v>7</v>
      </c>
      <c r="B8" s="32">
        <v>3</v>
      </c>
      <c r="C8" s="32">
        <v>3</v>
      </c>
      <c r="D8" s="53">
        <v>85</v>
      </c>
      <c r="E8" s="53">
        <f>'Gestión de Acogida'!I17</f>
        <v>407234</v>
      </c>
    </row>
    <row r="9" spans="1:9" ht="42.75">
      <c r="A9" s="34" t="s">
        <v>8</v>
      </c>
      <c r="B9" s="32">
        <v>4</v>
      </c>
      <c r="C9" s="32">
        <v>0</v>
      </c>
      <c r="D9" s="53">
        <v>344</v>
      </c>
      <c r="E9" s="53">
        <f>'Gestión Educación, Cultura y Re'!I17</f>
        <v>111561</v>
      </c>
    </row>
    <row r="10" spans="1:9">
      <c r="A10" s="34" t="s">
        <v>9</v>
      </c>
      <c r="B10" s="32">
        <v>19</v>
      </c>
      <c r="C10" s="32">
        <v>0</v>
      </c>
      <c r="D10" s="53">
        <v>20010</v>
      </c>
      <c r="E10" s="53">
        <f>'Gestión de Salud'!I30</f>
        <v>742310</v>
      </c>
    </row>
    <row r="11" spans="1:9">
      <c r="A11" s="34" t="s">
        <v>10</v>
      </c>
      <c r="B11" s="32">
        <v>1</v>
      </c>
      <c r="C11" s="32">
        <v>2</v>
      </c>
      <c r="D11" s="53">
        <v>13323</v>
      </c>
      <c r="E11" s="53">
        <f>'Gestión Económica '!I15</f>
        <v>281695</v>
      </c>
    </row>
    <row r="12" spans="1:9">
      <c r="A12" s="34" t="s">
        <v>11</v>
      </c>
      <c r="B12" s="32">
        <v>6</v>
      </c>
      <c r="C12" s="32">
        <v>0</v>
      </c>
      <c r="D12" s="53">
        <v>5430</v>
      </c>
      <c r="E12" s="53">
        <f>'Gestión Legal'!J16</f>
        <v>770</v>
      </c>
    </row>
    <row r="13" spans="1:9">
      <c r="A13" s="34" t="s">
        <v>12</v>
      </c>
      <c r="B13" s="32">
        <v>4</v>
      </c>
      <c r="C13" s="32">
        <v>1</v>
      </c>
      <c r="D13" s="53">
        <v>15189</v>
      </c>
      <c r="E13" s="53">
        <f>'Gestión Social'!I13</f>
        <v>92729</v>
      </c>
    </row>
    <row r="14" spans="1:9" ht="15.75">
      <c r="A14" s="44" t="s">
        <v>13</v>
      </c>
      <c r="B14" s="43">
        <v>37</v>
      </c>
      <c r="C14" s="43">
        <v>6</v>
      </c>
      <c r="D14" s="54">
        <f t="shared" ref="D14:E14" si="0">SUM(D8:D13)</f>
        <v>54381</v>
      </c>
      <c r="E14" s="54">
        <f t="shared" si="0"/>
        <v>1636299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A3:E4"/>
    <mergeCell ref="A5:E5"/>
    <mergeCell ref="A6:A7"/>
    <mergeCell ref="B6:C6"/>
    <mergeCell ref="D6:D7"/>
    <mergeCell ref="E6:E7"/>
  </mergeCells>
  <pageMargins left="0.7" right="0.7" top="0.75" bottom="0.75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I1000"/>
  <sheetViews>
    <sheetView showGridLines="0" topLeftCell="A7" workbookViewId="0">
      <selection activeCell="A12" sqref="A12:A16"/>
    </sheetView>
  </sheetViews>
  <sheetFormatPr baseColWidth="10" defaultColWidth="14.42578125" defaultRowHeight="15" customHeight="1"/>
  <cols>
    <col min="1" max="1" width="25.42578125" customWidth="1"/>
    <col min="2" max="7" width="10.7109375" customWidth="1"/>
    <col min="8" max="8" width="5.85546875" customWidth="1"/>
    <col min="9" max="9" width="9.85546875" bestFit="1" customWidth="1"/>
    <col min="10" max="26" width="10.7109375" customWidth="1"/>
  </cols>
  <sheetData>
    <row r="5" spans="1:9" ht="10.5" customHeight="1"/>
    <row r="9" spans="1:9" ht="23.25">
      <c r="A9" s="19" t="s">
        <v>7</v>
      </c>
      <c r="B9" s="20"/>
      <c r="C9" s="20"/>
      <c r="D9" s="20"/>
      <c r="E9" s="20"/>
      <c r="F9" s="20"/>
      <c r="G9" s="20"/>
      <c r="H9" s="20"/>
      <c r="I9" s="21"/>
    </row>
    <row r="10" spans="1:9">
      <c r="A10" s="22" t="s">
        <v>5</v>
      </c>
      <c r="B10" s="45" t="s">
        <v>14</v>
      </c>
      <c r="C10" s="46"/>
      <c r="D10" s="45" t="s">
        <v>15</v>
      </c>
      <c r="E10" s="46"/>
      <c r="F10" s="45" t="s">
        <v>16</v>
      </c>
      <c r="G10" s="46"/>
      <c r="H10" s="23" t="s">
        <v>13</v>
      </c>
      <c r="I10" s="24"/>
    </row>
    <row r="11" spans="1:9" ht="42.75">
      <c r="A11" s="18"/>
      <c r="B11" s="2" t="s">
        <v>17</v>
      </c>
      <c r="C11" s="2" t="s">
        <v>4</v>
      </c>
      <c r="D11" s="2" t="s">
        <v>17</v>
      </c>
      <c r="E11" s="2" t="s">
        <v>4</v>
      </c>
      <c r="F11" s="2" t="s">
        <v>17</v>
      </c>
      <c r="G11" s="2" t="s">
        <v>4</v>
      </c>
      <c r="H11" s="25"/>
      <c r="I11" s="26"/>
    </row>
    <row r="12" spans="1:9" ht="38.25">
      <c r="A12" s="62" t="s">
        <v>35</v>
      </c>
      <c r="B12" s="55">
        <v>0</v>
      </c>
      <c r="C12" s="56">
        <v>0</v>
      </c>
      <c r="D12" s="56">
        <v>0</v>
      </c>
      <c r="E12" s="56">
        <v>1</v>
      </c>
      <c r="F12" s="55">
        <v>0</v>
      </c>
      <c r="G12" s="56">
        <v>1</v>
      </c>
      <c r="H12" s="57">
        <f t="shared" ref="H12:I12" si="0">F12+D12+B12</f>
        <v>0</v>
      </c>
      <c r="I12" s="58">
        <f t="shared" si="0"/>
        <v>2</v>
      </c>
    </row>
    <row r="13" spans="1:9">
      <c r="A13" s="63" t="s">
        <v>36</v>
      </c>
      <c r="B13" s="55">
        <v>0</v>
      </c>
      <c r="C13" s="56">
        <v>168</v>
      </c>
      <c r="D13" s="55">
        <v>0</v>
      </c>
      <c r="E13" s="56">
        <v>179</v>
      </c>
      <c r="F13" s="55">
        <v>85</v>
      </c>
      <c r="G13" s="56">
        <v>201</v>
      </c>
      <c r="H13" s="57">
        <f t="shared" ref="H13:I13" si="1">F13+D13+B13</f>
        <v>85</v>
      </c>
      <c r="I13" s="58">
        <f t="shared" si="1"/>
        <v>548</v>
      </c>
    </row>
    <row r="14" spans="1:9">
      <c r="A14" s="63" t="s">
        <v>37</v>
      </c>
      <c r="B14" s="55">
        <v>0</v>
      </c>
      <c r="C14" s="56">
        <v>62664</v>
      </c>
      <c r="D14" s="55">
        <v>0</v>
      </c>
      <c r="E14" s="56">
        <v>63299</v>
      </c>
      <c r="F14" s="55">
        <v>0</v>
      </c>
      <c r="G14" s="56">
        <v>73567</v>
      </c>
      <c r="H14" s="57">
        <f t="shared" ref="H14:I14" si="2">F14+D14+B14</f>
        <v>0</v>
      </c>
      <c r="I14" s="58">
        <f t="shared" si="2"/>
        <v>199530</v>
      </c>
    </row>
    <row r="15" spans="1:9">
      <c r="A15" s="63" t="s">
        <v>62</v>
      </c>
      <c r="B15" s="55">
        <v>0</v>
      </c>
      <c r="C15" s="56">
        <v>62664</v>
      </c>
      <c r="D15" s="55">
        <v>0</v>
      </c>
      <c r="E15" s="56">
        <v>63299</v>
      </c>
      <c r="F15" s="55">
        <v>0</v>
      </c>
      <c r="G15" s="56">
        <v>73567</v>
      </c>
      <c r="H15" s="57">
        <f t="shared" ref="H15:I15" si="3">F15+D15+B15</f>
        <v>0</v>
      </c>
      <c r="I15" s="58">
        <f t="shared" si="3"/>
        <v>199530</v>
      </c>
    </row>
    <row r="16" spans="1:9">
      <c r="A16" s="63" t="s">
        <v>38</v>
      </c>
      <c r="B16" s="55">
        <v>0</v>
      </c>
      <c r="C16" s="56">
        <v>2341</v>
      </c>
      <c r="D16" s="55">
        <v>0</v>
      </c>
      <c r="E16" s="56">
        <v>2375</v>
      </c>
      <c r="F16" s="55">
        <v>0</v>
      </c>
      <c r="G16" s="56">
        <v>2908</v>
      </c>
      <c r="H16" s="57">
        <v>0</v>
      </c>
      <c r="I16" s="58">
        <f t="shared" ref="I16:I17" si="4">G16+E16+C16</f>
        <v>7624</v>
      </c>
    </row>
    <row r="17" spans="1:9">
      <c r="A17" s="36" t="s">
        <v>13</v>
      </c>
      <c r="B17" s="59">
        <f t="shared" ref="B17:H17" si="5">SUM(B12:B16)</f>
        <v>0</v>
      </c>
      <c r="C17" s="59">
        <f t="shared" si="5"/>
        <v>127837</v>
      </c>
      <c r="D17" s="59">
        <f t="shared" si="5"/>
        <v>0</v>
      </c>
      <c r="E17" s="59">
        <f t="shared" si="5"/>
        <v>129153</v>
      </c>
      <c r="F17" s="59">
        <f t="shared" si="5"/>
        <v>85</v>
      </c>
      <c r="G17" s="59">
        <f t="shared" si="5"/>
        <v>150244</v>
      </c>
      <c r="H17" s="60">
        <f t="shared" si="5"/>
        <v>85</v>
      </c>
      <c r="I17" s="58">
        <f t="shared" si="4"/>
        <v>407234</v>
      </c>
    </row>
    <row r="21" spans="1:9" ht="15.75" customHeight="1"/>
    <row r="22" spans="1:9" ht="15.75" customHeight="1"/>
    <row r="23" spans="1:9" ht="15.75" customHeight="1"/>
    <row r="24" spans="1:9" ht="15.75" customHeight="1"/>
    <row r="25" spans="1:9" ht="15.75" customHeight="1"/>
    <row r="26" spans="1:9" ht="15.75" customHeight="1"/>
    <row r="27" spans="1:9" ht="15.75" customHeight="1"/>
    <row r="28" spans="1:9" ht="15.75" customHeight="1"/>
    <row r="29" spans="1:9" ht="15.75" customHeight="1"/>
    <row r="30" spans="1:9" ht="15.75" customHeight="1"/>
    <row r="31" spans="1:9" ht="15.75" customHeight="1"/>
    <row r="32" spans="1:9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A9:I9"/>
    <mergeCell ref="A10:A11"/>
    <mergeCell ref="B10:C10"/>
    <mergeCell ref="D10:E10"/>
    <mergeCell ref="F10:G10"/>
    <mergeCell ref="H10:I11"/>
  </mergeCells>
  <pageMargins left="0.7" right="0.7" top="0.75" bottom="0.75" header="0" footer="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I1000"/>
  <sheetViews>
    <sheetView showGridLines="0" tabSelected="1" topLeftCell="A2" workbookViewId="0">
      <selection activeCell="A11" sqref="A11:A29"/>
    </sheetView>
  </sheetViews>
  <sheetFormatPr baseColWidth="10" defaultColWidth="14.42578125" defaultRowHeight="15" customHeight="1"/>
  <cols>
    <col min="1" max="1" width="35.7109375" customWidth="1"/>
    <col min="2" max="8" width="10.7109375" customWidth="1"/>
    <col min="9" max="9" width="14.140625" customWidth="1"/>
    <col min="10" max="26" width="10.7109375" customWidth="1"/>
  </cols>
  <sheetData>
    <row r="8" spans="1:9" ht="23.25">
      <c r="A8" s="19" t="s">
        <v>9</v>
      </c>
      <c r="B8" s="20"/>
      <c r="C8" s="20"/>
      <c r="D8" s="20"/>
      <c r="E8" s="20"/>
      <c r="F8" s="20"/>
      <c r="G8" s="20"/>
      <c r="H8" s="20"/>
      <c r="I8" s="21"/>
    </row>
    <row r="9" spans="1:9">
      <c r="A9" s="22" t="s">
        <v>5</v>
      </c>
      <c r="B9" s="45" t="s">
        <v>14</v>
      </c>
      <c r="C9" s="46"/>
      <c r="D9" s="45" t="s">
        <v>15</v>
      </c>
      <c r="E9" s="46"/>
      <c r="F9" s="45" t="s">
        <v>16</v>
      </c>
      <c r="G9" s="46"/>
      <c r="H9" s="23" t="s">
        <v>13</v>
      </c>
      <c r="I9" s="24"/>
    </row>
    <row r="10" spans="1:9" ht="42.75">
      <c r="A10" s="18"/>
      <c r="B10" s="2" t="s">
        <v>17</v>
      </c>
      <c r="C10" s="2" t="s">
        <v>4</v>
      </c>
      <c r="D10" s="2" t="s">
        <v>17</v>
      </c>
      <c r="E10" s="2" t="s">
        <v>4</v>
      </c>
      <c r="F10" s="2" t="s">
        <v>17</v>
      </c>
      <c r="G10" s="2" t="s">
        <v>4</v>
      </c>
      <c r="H10" s="25"/>
      <c r="I10" s="26"/>
    </row>
    <row r="11" spans="1:9">
      <c r="A11" s="48" t="s">
        <v>18</v>
      </c>
      <c r="B11" s="55">
        <v>35</v>
      </c>
      <c r="C11" s="56">
        <v>425</v>
      </c>
      <c r="D11" s="55">
        <v>37</v>
      </c>
      <c r="E11" s="56">
        <v>441</v>
      </c>
      <c r="F11" s="55">
        <v>21</v>
      </c>
      <c r="G11" s="56">
        <v>470</v>
      </c>
      <c r="H11" s="57">
        <f>B11+D11+F11</f>
        <v>93</v>
      </c>
      <c r="I11" s="58">
        <v>1336</v>
      </c>
    </row>
    <row r="12" spans="1:9">
      <c r="A12" s="48" t="s">
        <v>19</v>
      </c>
      <c r="B12" s="55">
        <v>0</v>
      </c>
      <c r="C12" s="56">
        <v>0</v>
      </c>
      <c r="D12" s="55">
        <v>0</v>
      </c>
      <c r="E12" s="56">
        <v>0</v>
      </c>
      <c r="F12" s="55">
        <v>0</v>
      </c>
      <c r="G12" s="56">
        <v>0</v>
      </c>
      <c r="H12" s="55">
        <v>0</v>
      </c>
      <c r="I12" s="56">
        <v>0</v>
      </c>
    </row>
    <row r="13" spans="1:9">
      <c r="A13" s="48" t="s">
        <v>20</v>
      </c>
      <c r="B13" s="55">
        <v>1</v>
      </c>
      <c r="C13" s="56">
        <v>21</v>
      </c>
      <c r="D13" s="55">
        <v>5</v>
      </c>
      <c r="E13" s="56">
        <v>45</v>
      </c>
      <c r="F13" s="55">
        <v>1</v>
      </c>
      <c r="G13" s="56">
        <v>21</v>
      </c>
      <c r="H13" s="57">
        <f t="shared" ref="H13:H20" si="0">SUM(B13+D13+F13)</f>
        <v>7</v>
      </c>
      <c r="I13" s="58">
        <v>87</v>
      </c>
    </row>
    <row r="14" spans="1:9">
      <c r="A14" s="48" t="s">
        <v>21</v>
      </c>
      <c r="B14" s="55">
        <v>18</v>
      </c>
      <c r="C14" s="56">
        <v>321</v>
      </c>
      <c r="D14" s="55">
        <v>15</v>
      </c>
      <c r="E14" s="56">
        <v>286</v>
      </c>
      <c r="F14" s="55">
        <v>16</v>
      </c>
      <c r="G14" s="56">
        <v>501</v>
      </c>
      <c r="H14" s="57">
        <f t="shared" si="0"/>
        <v>49</v>
      </c>
      <c r="I14" s="58">
        <v>1108</v>
      </c>
    </row>
    <row r="15" spans="1:9">
      <c r="A15" s="48" t="s">
        <v>22</v>
      </c>
      <c r="B15" s="55">
        <v>352</v>
      </c>
      <c r="C15" s="56">
        <v>1258</v>
      </c>
      <c r="D15" s="55">
        <v>704</v>
      </c>
      <c r="E15" s="56">
        <v>1392</v>
      </c>
      <c r="F15" s="55">
        <v>369</v>
      </c>
      <c r="G15" s="56">
        <v>1538</v>
      </c>
      <c r="H15" s="57">
        <f t="shared" si="0"/>
        <v>1425</v>
      </c>
      <c r="I15" s="58">
        <v>4188</v>
      </c>
    </row>
    <row r="16" spans="1:9">
      <c r="A16" s="48" t="s">
        <v>23</v>
      </c>
      <c r="B16" s="55">
        <v>19</v>
      </c>
      <c r="C16" s="56">
        <v>59</v>
      </c>
      <c r="D16" s="55">
        <v>12</v>
      </c>
      <c r="E16" s="56">
        <v>121</v>
      </c>
      <c r="F16" s="55">
        <v>13</v>
      </c>
      <c r="G16" s="56">
        <v>143</v>
      </c>
      <c r="H16" s="57">
        <f t="shared" si="0"/>
        <v>44</v>
      </c>
      <c r="I16" s="58">
        <v>323</v>
      </c>
    </row>
    <row r="17" spans="1:9">
      <c r="A17" s="48" t="s">
        <v>24</v>
      </c>
      <c r="B17" s="55">
        <v>0</v>
      </c>
      <c r="C17" s="56">
        <v>18</v>
      </c>
      <c r="D17" s="55">
        <v>4</v>
      </c>
      <c r="E17" s="56">
        <v>31</v>
      </c>
      <c r="F17" s="55">
        <v>0</v>
      </c>
      <c r="G17" s="56">
        <v>23</v>
      </c>
      <c r="H17" s="57">
        <f t="shared" si="0"/>
        <v>4</v>
      </c>
      <c r="I17" s="58">
        <v>72</v>
      </c>
    </row>
    <row r="18" spans="1:9">
      <c r="A18" s="48" t="s">
        <v>25</v>
      </c>
      <c r="B18" s="55">
        <v>8</v>
      </c>
      <c r="C18" s="56">
        <v>134</v>
      </c>
      <c r="D18" s="55">
        <v>1</v>
      </c>
      <c r="E18" s="56">
        <v>41</v>
      </c>
      <c r="F18" s="55">
        <v>8</v>
      </c>
      <c r="G18" s="56">
        <v>176</v>
      </c>
      <c r="H18" s="57">
        <f t="shared" si="0"/>
        <v>17</v>
      </c>
      <c r="I18" s="58">
        <v>351</v>
      </c>
    </row>
    <row r="19" spans="1:9">
      <c r="A19" s="48" t="s">
        <v>26</v>
      </c>
      <c r="B19" s="55">
        <v>1</v>
      </c>
      <c r="C19" s="56">
        <v>9</v>
      </c>
      <c r="D19" s="55">
        <v>3</v>
      </c>
      <c r="E19" s="56">
        <v>30</v>
      </c>
      <c r="F19" s="55">
        <v>5</v>
      </c>
      <c r="G19" s="56">
        <v>20</v>
      </c>
      <c r="H19" s="57">
        <f t="shared" si="0"/>
        <v>9</v>
      </c>
      <c r="I19" s="58">
        <v>59</v>
      </c>
    </row>
    <row r="20" spans="1:9">
      <c r="A20" s="48" t="s">
        <v>27</v>
      </c>
      <c r="B20" s="55">
        <v>119</v>
      </c>
      <c r="C20" s="56">
        <v>48789</v>
      </c>
      <c r="D20" s="55">
        <v>71</v>
      </c>
      <c r="E20" s="56">
        <v>60903</v>
      </c>
      <c r="F20" s="55">
        <v>55</v>
      </c>
      <c r="G20" s="56">
        <v>38540</v>
      </c>
      <c r="H20" s="57">
        <f t="shared" si="0"/>
        <v>245</v>
      </c>
      <c r="I20" s="58">
        <v>148232</v>
      </c>
    </row>
    <row r="21" spans="1:9" ht="15.75" customHeight="1">
      <c r="A21" s="48" t="s">
        <v>28</v>
      </c>
      <c r="B21" s="55">
        <v>0</v>
      </c>
      <c r="C21" s="56"/>
      <c r="D21" s="55">
        <v>0</v>
      </c>
      <c r="E21" s="56"/>
      <c r="F21" s="55">
        <v>0</v>
      </c>
      <c r="G21" s="56">
        <v>0</v>
      </c>
      <c r="H21" s="55">
        <v>0</v>
      </c>
      <c r="I21" s="56">
        <v>0</v>
      </c>
    </row>
    <row r="22" spans="1:9" ht="15.75" customHeight="1">
      <c r="A22" s="48" t="s">
        <v>29</v>
      </c>
      <c r="B22" s="55">
        <v>4</v>
      </c>
      <c r="C22" s="56">
        <v>7331</v>
      </c>
      <c r="D22" s="55">
        <v>3</v>
      </c>
      <c r="E22" s="56">
        <v>9471</v>
      </c>
      <c r="F22" s="55">
        <v>1</v>
      </c>
      <c r="G22" s="56">
        <v>10345</v>
      </c>
      <c r="H22" s="57">
        <f t="shared" ref="H22:H29" si="1">SUM(B22+D22+F22)</f>
        <v>8</v>
      </c>
      <c r="I22" s="58">
        <v>27147</v>
      </c>
    </row>
    <row r="23" spans="1:9" ht="15.75" customHeight="1">
      <c r="A23" s="48" t="s">
        <v>30</v>
      </c>
      <c r="B23" s="55">
        <v>1</v>
      </c>
      <c r="C23" s="56">
        <v>1</v>
      </c>
      <c r="D23" s="55">
        <v>1</v>
      </c>
      <c r="E23" s="56">
        <v>5</v>
      </c>
      <c r="F23" s="55">
        <v>1</v>
      </c>
      <c r="G23" s="56">
        <v>1</v>
      </c>
      <c r="H23" s="57">
        <f t="shared" si="1"/>
        <v>3</v>
      </c>
      <c r="I23" s="58">
        <v>7</v>
      </c>
    </row>
    <row r="24" spans="1:9" ht="15.75" customHeight="1">
      <c r="A24" s="48" t="s">
        <v>31</v>
      </c>
      <c r="B24" s="55">
        <v>21</v>
      </c>
      <c r="C24" s="56">
        <v>1595</v>
      </c>
      <c r="D24" s="55">
        <v>0</v>
      </c>
      <c r="E24" s="56">
        <v>1501</v>
      </c>
      <c r="F24" s="55">
        <v>28</v>
      </c>
      <c r="G24" s="56">
        <v>1650</v>
      </c>
      <c r="H24" s="57">
        <f t="shared" si="1"/>
        <v>49</v>
      </c>
      <c r="I24" s="58">
        <v>4746</v>
      </c>
    </row>
    <row r="25" spans="1:9" ht="15.75" customHeight="1">
      <c r="A25" s="48" t="s">
        <v>32</v>
      </c>
      <c r="B25" s="55">
        <v>0</v>
      </c>
      <c r="C25" s="56">
        <v>151</v>
      </c>
      <c r="D25" s="55">
        <v>0</v>
      </c>
      <c r="E25" s="56">
        <v>54</v>
      </c>
      <c r="F25" s="55">
        <v>1</v>
      </c>
      <c r="G25" s="56">
        <v>236</v>
      </c>
      <c r="H25" s="57">
        <f t="shared" si="1"/>
        <v>1</v>
      </c>
      <c r="I25" s="58">
        <v>441</v>
      </c>
    </row>
    <row r="26" spans="1:9" ht="15.75" customHeight="1">
      <c r="A26" s="48" t="s">
        <v>60</v>
      </c>
      <c r="B26" s="55">
        <v>17</v>
      </c>
      <c r="C26" s="56">
        <v>198851</v>
      </c>
      <c r="D26" s="55">
        <v>53</v>
      </c>
      <c r="E26" s="56">
        <v>161802</v>
      </c>
      <c r="F26" s="55">
        <v>41</v>
      </c>
      <c r="G26" s="56">
        <v>156649</v>
      </c>
      <c r="H26" s="57">
        <f t="shared" si="1"/>
        <v>111</v>
      </c>
      <c r="I26" s="58">
        <v>517302</v>
      </c>
    </row>
    <row r="27" spans="1:9" ht="15.75" customHeight="1">
      <c r="A27" s="48" t="s">
        <v>61</v>
      </c>
      <c r="B27" s="55">
        <v>4851</v>
      </c>
      <c r="C27" s="56">
        <v>3702</v>
      </c>
      <c r="D27" s="55">
        <v>7179</v>
      </c>
      <c r="E27" s="56">
        <v>19760</v>
      </c>
      <c r="F27" s="55">
        <v>5733</v>
      </c>
      <c r="G27" s="56">
        <v>12592</v>
      </c>
      <c r="H27" s="57">
        <f t="shared" si="1"/>
        <v>17763</v>
      </c>
      <c r="I27" s="58">
        <v>36054</v>
      </c>
    </row>
    <row r="28" spans="1:9" ht="27.75" customHeight="1">
      <c r="A28" s="8" t="s">
        <v>33</v>
      </c>
      <c r="B28" s="55">
        <v>1</v>
      </c>
      <c r="C28" s="56">
        <v>36</v>
      </c>
      <c r="D28" s="55">
        <v>22</v>
      </c>
      <c r="E28" s="56">
        <v>35</v>
      </c>
      <c r="F28" s="55">
        <v>97</v>
      </c>
      <c r="G28" s="56">
        <v>149</v>
      </c>
      <c r="H28" s="57">
        <f t="shared" si="1"/>
        <v>120</v>
      </c>
      <c r="I28" s="58">
        <v>220</v>
      </c>
    </row>
    <row r="29" spans="1:9" ht="15.75" customHeight="1">
      <c r="A29" s="48" t="s">
        <v>34</v>
      </c>
      <c r="B29" s="55">
        <v>18</v>
      </c>
      <c r="C29" s="56">
        <v>203</v>
      </c>
      <c r="D29" s="55">
        <v>20</v>
      </c>
      <c r="E29" s="56">
        <v>209</v>
      </c>
      <c r="F29" s="55">
        <v>24</v>
      </c>
      <c r="G29" s="56">
        <v>225</v>
      </c>
      <c r="H29" s="57">
        <f t="shared" si="1"/>
        <v>62</v>
      </c>
      <c r="I29" s="58">
        <v>637</v>
      </c>
    </row>
    <row r="30" spans="1:9" ht="15.75" customHeight="1">
      <c r="A30" s="47" t="s">
        <v>13</v>
      </c>
      <c r="B30" s="59">
        <f t="shared" ref="B30:I30" si="2">SUM(B11:B29)</f>
        <v>5466</v>
      </c>
      <c r="C30" s="59">
        <f t="shared" si="2"/>
        <v>262904</v>
      </c>
      <c r="D30" s="59">
        <f t="shared" si="2"/>
        <v>8130</v>
      </c>
      <c r="E30" s="59">
        <f t="shared" si="2"/>
        <v>256127</v>
      </c>
      <c r="F30" s="59">
        <f t="shared" si="2"/>
        <v>6414</v>
      </c>
      <c r="G30" s="59">
        <f t="shared" si="2"/>
        <v>223279</v>
      </c>
      <c r="H30" s="60">
        <f t="shared" si="2"/>
        <v>20010</v>
      </c>
      <c r="I30" s="60">
        <f t="shared" si="2"/>
        <v>742310</v>
      </c>
    </row>
    <row r="31" spans="1:9" ht="15.75" customHeight="1"/>
    <row r="32" spans="1:9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A8:I8"/>
    <mergeCell ref="A9:A10"/>
    <mergeCell ref="B9:C9"/>
    <mergeCell ref="D9:E9"/>
    <mergeCell ref="F9:G9"/>
    <mergeCell ref="H9:I10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J1000"/>
  <sheetViews>
    <sheetView showGridLines="0" workbookViewId="0">
      <selection activeCell="B7" sqref="B7:J16"/>
    </sheetView>
  </sheetViews>
  <sheetFormatPr baseColWidth="10" defaultColWidth="14.42578125" defaultRowHeight="15" customHeight="1"/>
  <cols>
    <col min="1" max="1" width="10.7109375" customWidth="1"/>
    <col min="2" max="2" width="26.5703125" customWidth="1"/>
    <col min="3" max="26" width="10.7109375" customWidth="1"/>
  </cols>
  <sheetData>
    <row r="7" spans="2:10" ht="23.25">
      <c r="B7" s="19" t="s">
        <v>11</v>
      </c>
      <c r="C7" s="20"/>
      <c r="D7" s="20"/>
      <c r="E7" s="20"/>
      <c r="F7" s="20"/>
      <c r="G7" s="20"/>
      <c r="H7" s="20"/>
      <c r="I7" s="20"/>
      <c r="J7" s="21"/>
    </row>
    <row r="8" spans="2:10">
      <c r="B8" s="27" t="s">
        <v>5</v>
      </c>
      <c r="C8" s="49" t="s">
        <v>14</v>
      </c>
      <c r="D8" s="46"/>
      <c r="E8" s="49" t="s">
        <v>15</v>
      </c>
      <c r="F8" s="46"/>
      <c r="G8" s="49" t="s">
        <v>16</v>
      </c>
      <c r="H8" s="46"/>
      <c r="I8" s="28" t="s">
        <v>13</v>
      </c>
      <c r="J8" s="24"/>
    </row>
    <row r="9" spans="2:10" ht="42.75">
      <c r="B9" s="18"/>
      <c r="C9" s="3" t="s">
        <v>17</v>
      </c>
      <c r="D9" s="3" t="s">
        <v>4</v>
      </c>
      <c r="E9" s="3" t="s">
        <v>17</v>
      </c>
      <c r="F9" s="3" t="s">
        <v>4</v>
      </c>
      <c r="G9" s="3" t="s">
        <v>17</v>
      </c>
      <c r="H9" s="3" t="s">
        <v>4</v>
      </c>
      <c r="I9" s="25"/>
      <c r="J9" s="26"/>
    </row>
    <row r="10" spans="2:10">
      <c r="B10" s="48" t="s">
        <v>39</v>
      </c>
      <c r="C10" s="1">
        <v>0</v>
      </c>
      <c r="D10" s="9">
        <v>2</v>
      </c>
      <c r="E10" s="1">
        <v>1</v>
      </c>
      <c r="F10" s="9">
        <v>4</v>
      </c>
      <c r="G10" s="1">
        <v>4</v>
      </c>
      <c r="H10" s="9">
        <v>8</v>
      </c>
      <c r="I10" s="4">
        <f t="shared" ref="I10:I15" si="0">G10+E10+C10</f>
        <v>5</v>
      </c>
      <c r="J10" s="5">
        <f t="shared" ref="J10:J15" si="1">D10+F10+H10</f>
        <v>14</v>
      </c>
    </row>
    <row r="11" spans="2:10">
      <c r="B11" s="48" t="s">
        <v>40</v>
      </c>
      <c r="C11" s="1">
        <v>0</v>
      </c>
      <c r="D11" s="9">
        <v>66</v>
      </c>
      <c r="E11" s="1">
        <v>0</v>
      </c>
      <c r="F11" s="9">
        <v>77</v>
      </c>
      <c r="G11" s="1">
        <v>55</v>
      </c>
      <c r="H11" s="9">
        <v>90</v>
      </c>
      <c r="I11" s="4">
        <f t="shared" si="0"/>
        <v>55</v>
      </c>
      <c r="J11" s="5">
        <f t="shared" si="1"/>
        <v>233</v>
      </c>
    </row>
    <row r="12" spans="2:10">
      <c r="B12" s="48" t="s">
        <v>41</v>
      </c>
      <c r="C12" s="1">
        <v>0</v>
      </c>
      <c r="D12" s="9">
        <v>9</v>
      </c>
      <c r="E12" s="1">
        <v>2</v>
      </c>
      <c r="F12" s="9">
        <v>2</v>
      </c>
      <c r="G12" s="1">
        <v>0</v>
      </c>
      <c r="H12" s="9">
        <v>0</v>
      </c>
      <c r="I12" s="4">
        <f t="shared" si="0"/>
        <v>2</v>
      </c>
      <c r="J12" s="5">
        <f t="shared" si="1"/>
        <v>11</v>
      </c>
    </row>
    <row r="13" spans="2:10">
      <c r="B13" s="48" t="s">
        <v>42</v>
      </c>
      <c r="C13" s="1">
        <v>0</v>
      </c>
      <c r="D13" s="9">
        <v>0</v>
      </c>
      <c r="E13" s="1">
        <v>0</v>
      </c>
      <c r="F13" s="9">
        <v>0</v>
      </c>
      <c r="G13" s="1">
        <v>0</v>
      </c>
      <c r="H13" s="9">
        <v>0</v>
      </c>
      <c r="I13" s="4">
        <f t="shared" si="0"/>
        <v>0</v>
      </c>
      <c r="J13" s="5">
        <f t="shared" si="1"/>
        <v>0</v>
      </c>
    </row>
    <row r="14" spans="2:10">
      <c r="B14" s="48" t="s">
        <v>43</v>
      </c>
      <c r="C14" s="1">
        <v>0</v>
      </c>
      <c r="D14" s="9">
        <v>143</v>
      </c>
      <c r="E14" s="1">
        <v>13</v>
      </c>
      <c r="F14" s="9">
        <v>162</v>
      </c>
      <c r="G14" s="1">
        <v>32</v>
      </c>
      <c r="H14" s="9">
        <v>158</v>
      </c>
      <c r="I14" s="4">
        <f t="shared" si="0"/>
        <v>45</v>
      </c>
      <c r="J14" s="5">
        <f t="shared" si="1"/>
        <v>463</v>
      </c>
    </row>
    <row r="15" spans="2:10" ht="26.25" customHeight="1">
      <c r="B15" s="8" t="s">
        <v>44</v>
      </c>
      <c r="C15" s="1">
        <v>1280</v>
      </c>
      <c r="D15" s="9">
        <v>14</v>
      </c>
      <c r="E15" s="1">
        <v>2252</v>
      </c>
      <c r="F15" s="9">
        <v>19</v>
      </c>
      <c r="G15" s="1">
        <v>1791</v>
      </c>
      <c r="H15" s="9">
        <v>16</v>
      </c>
      <c r="I15" s="4">
        <f t="shared" si="0"/>
        <v>5323</v>
      </c>
      <c r="J15" s="5">
        <f t="shared" si="1"/>
        <v>49</v>
      </c>
    </row>
    <row r="16" spans="2:10">
      <c r="B16" s="61" t="s">
        <v>13</v>
      </c>
      <c r="C16" s="6">
        <f t="shared" ref="C16:J16" si="2">SUM(C10:C15)</f>
        <v>1280</v>
      </c>
      <c r="D16" s="6">
        <f t="shared" si="2"/>
        <v>234</v>
      </c>
      <c r="E16" s="6">
        <f t="shared" si="2"/>
        <v>2268</v>
      </c>
      <c r="F16" s="6">
        <f t="shared" si="2"/>
        <v>264</v>
      </c>
      <c r="G16" s="6">
        <f t="shared" si="2"/>
        <v>1882</v>
      </c>
      <c r="H16" s="6">
        <f t="shared" si="2"/>
        <v>272</v>
      </c>
      <c r="I16" s="7">
        <f t="shared" si="2"/>
        <v>5430</v>
      </c>
      <c r="J16" s="7">
        <f t="shared" si="2"/>
        <v>770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B7:J7"/>
    <mergeCell ref="B8:B9"/>
    <mergeCell ref="C8:D8"/>
    <mergeCell ref="E8:F8"/>
    <mergeCell ref="G8:H8"/>
    <mergeCell ref="I8:J9"/>
  </mergeCells>
  <pageMargins left="0.7" right="0.7" top="0.75" bottom="0.75" header="0" footer="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9:I1000"/>
  <sheetViews>
    <sheetView showGridLines="0" topLeftCell="A6" workbookViewId="0">
      <selection activeCell="A9" sqref="A9:I15"/>
    </sheetView>
  </sheetViews>
  <sheetFormatPr baseColWidth="10" defaultColWidth="14.42578125" defaultRowHeight="15" customHeight="1"/>
  <cols>
    <col min="1" max="1" width="35.140625" customWidth="1"/>
    <col min="2" max="7" width="10.7109375" customWidth="1"/>
    <col min="8" max="8" width="11.140625" customWidth="1"/>
    <col min="9" max="9" width="12" customWidth="1"/>
    <col min="10" max="26" width="10.7109375" customWidth="1"/>
  </cols>
  <sheetData>
    <row r="9" spans="1:9" ht="23.25">
      <c r="A9" s="29" t="s">
        <v>45</v>
      </c>
      <c r="B9" s="30"/>
      <c r="C9" s="30"/>
      <c r="D9" s="30"/>
      <c r="E9" s="30"/>
      <c r="F9" s="30"/>
      <c r="G9" s="30"/>
      <c r="H9" s="30"/>
      <c r="I9" s="30"/>
    </row>
    <row r="10" spans="1:9">
      <c r="A10" s="31" t="s">
        <v>5</v>
      </c>
      <c r="B10" s="50" t="s">
        <v>14</v>
      </c>
      <c r="C10" s="51"/>
      <c r="D10" s="50" t="s">
        <v>15</v>
      </c>
      <c r="E10" s="51"/>
      <c r="F10" s="50" t="s">
        <v>16</v>
      </c>
      <c r="G10" s="51"/>
      <c r="H10" s="31" t="s">
        <v>13</v>
      </c>
      <c r="I10" s="30"/>
    </row>
    <row r="11" spans="1:9" ht="42.75">
      <c r="A11" s="30"/>
      <c r="B11" s="10" t="s">
        <v>17</v>
      </c>
      <c r="C11" s="10" t="s">
        <v>4</v>
      </c>
      <c r="D11" s="10" t="s">
        <v>17</v>
      </c>
      <c r="E11" s="10" t="s">
        <v>4</v>
      </c>
      <c r="F11" s="10" t="s">
        <v>17</v>
      </c>
      <c r="G11" s="10" t="s">
        <v>4</v>
      </c>
      <c r="H11" s="30"/>
      <c r="I11" s="30"/>
    </row>
    <row r="12" spans="1:9" ht="57">
      <c r="A12" s="34" t="s">
        <v>46</v>
      </c>
      <c r="B12" s="11">
        <v>0</v>
      </c>
      <c r="C12" s="12">
        <v>83333</v>
      </c>
      <c r="D12" s="11">
        <v>5250</v>
      </c>
      <c r="E12" s="12">
        <v>83333</v>
      </c>
      <c r="F12" s="52">
        <v>0</v>
      </c>
      <c r="G12" s="12">
        <v>83333</v>
      </c>
      <c r="H12" s="13">
        <f>SUM(B12+D12+F12)</f>
        <v>5250</v>
      </c>
      <c r="I12" s="14">
        <f t="shared" ref="I12:I14" si="0">C12+E12+G12</f>
        <v>249999</v>
      </c>
    </row>
    <row r="13" spans="1:9" ht="42.75">
      <c r="A13" s="34" t="s">
        <v>47</v>
      </c>
      <c r="B13" s="11">
        <v>0</v>
      </c>
      <c r="C13" s="12">
        <v>6521</v>
      </c>
      <c r="D13" s="11">
        <v>0</v>
      </c>
      <c r="E13" s="12">
        <v>6511</v>
      </c>
      <c r="F13" s="11">
        <v>235</v>
      </c>
      <c r="G13" s="12">
        <v>6621</v>
      </c>
      <c r="H13" s="13">
        <f t="shared" ref="H13:H14" si="1">F13+D13+B13</f>
        <v>235</v>
      </c>
      <c r="I13" s="14">
        <f t="shared" si="0"/>
        <v>19653</v>
      </c>
    </row>
    <row r="14" spans="1:9">
      <c r="A14" s="33" t="s">
        <v>48</v>
      </c>
      <c r="B14" s="11">
        <v>2373</v>
      </c>
      <c r="C14" s="12">
        <v>3469</v>
      </c>
      <c r="D14" s="11">
        <v>2756</v>
      </c>
      <c r="E14" s="12">
        <v>4139</v>
      </c>
      <c r="F14" s="11">
        <v>2709</v>
      </c>
      <c r="G14" s="12">
        <v>4435</v>
      </c>
      <c r="H14" s="13">
        <f t="shared" si="1"/>
        <v>7838</v>
      </c>
      <c r="I14" s="14">
        <f t="shared" si="0"/>
        <v>12043</v>
      </c>
    </row>
    <row r="15" spans="1:9">
      <c r="A15" s="65" t="s">
        <v>13</v>
      </c>
      <c r="B15" s="15">
        <f t="shared" ref="B15:I15" si="2">SUM(B12:B14)</f>
        <v>2373</v>
      </c>
      <c r="C15" s="15">
        <f t="shared" si="2"/>
        <v>93323</v>
      </c>
      <c r="D15" s="15">
        <f t="shared" si="2"/>
        <v>8006</v>
      </c>
      <c r="E15" s="15">
        <f t="shared" si="2"/>
        <v>93983</v>
      </c>
      <c r="F15" s="15">
        <f t="shared" si="2"/>
        <v>2944</v>
      </c>
      <c r="G15" s="15">
        <f t="shared" si="2"/>
        <v>94389</v>
      </c>
      <c r="H15" s="16">
        <f t="shared" si="2"/>
        <v>13323</v>
      </c>
      <c r="I15" s="16">
        <f t="shared" si="2"/>
        <v>281695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A9:I9"/>
    <mergeCell ref="A10:A11"/>
    <mergeCell ref="B10:C10"/>
    <mergeCell ref="D10:E10"/>
    <mergeCell ref="F10:G10"/>
    <mergeCell ref="H10:I11"/>
  </mergeCells>
  <pageMargins left="0.7" right="0.7" top="0.75" bottom="0.75" header="0" footer="0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0:I1000"/>
  <sheetViews>
    <sheetView showGridLines="0" topLeftCell="A10" workbookViewId="0">
      <selection activeCell="A15" sqref="A15"/>
    </sheetView>
  </sheetViews>
  <sheetFormatPr baseColWidth="10" defaultColWidth="14.42578125" defaultRowHeight="15" customHeight="1"/>
  <cols>
    <col min="1" max="1" width="36.28515625" customWidth="1"/>
    <col min="2" max="26" width="10.7109375" customWidth="1"/>
  </cols>
  <sheetData>
    <row r="10" spans="1:9" ht="23.25">
      <c r="A10" s="29" t="s">
        <v>49</v>
      </c>
      <c r="B10" s="30"/>
      <c r="C10" s="30"/>
      <c r="D10" s="30"/>
      <c r="E10" s="30"/>
      <c r="F10" s="30"/>
      <c r="G10" s="30"/>
      <c r="H10" s="30"/>
      <c r="I10" s="30"/>
    </row>
    <row r="11" spans="1:9">
      <c r="A11" s="31" t="s">
        <v>5</v>
      </c>
      <c r="B11" s="50" t="s">
        <v>14</v>
      </c>
      <c r="C11" s="51"/>
      <c r="D11" s="50" t="s">
        <v>15</v>
      </c>
      <c r="E11" s="51"/>
      <c r="F11" s="50" t="s">
        <v>16</v>
      </c>
      <c r="G11" s="51"/>
      <c r="H11" s="31" t="s">
        <v>13</v>
      </c>
      <c r="I11" s="30"/>
    </row>
    <row r="12" spans="1:9" ht="42.75">
      <c r="A12" s="30"/>
      <c r="B12" s="10" t="s">
        <v>17</v>
      </c>
      <c r="C12" s="10" t="s">
        <v>4</v>
      </c>
      <c r="D12" s="10" t="s">
        <v>17</v>
      </c>
      <c r="E12" s="10" t="s">
        <v>4</v>
      </c>
      <c r="F12" s="10" t="s">
        <v>17</v>
      </c>
      <c r="G12" s="10" t="s">
        <v>4</v>
      </c>
      <c r="H12" s="30"/>
      <c r="I12" s="30"/>
    </row>
    <row r="13" spans="1:9" ht="42.75">
      <c r="A13" s="34" t="s">
        <v>50</v>
      </c>
      <c r="B13" s="11">
        <v>78</v>
      </c>
      <c r="C13" s="12">
        <v>32384</v>
      </c>
      <c r="D13" s="11">
        <v>197</v>
      </c>
      <c r="E13" s="12">
        <v>29922</v>
      </c>
      <c r="F13" s="11">
        <v>69</v>
      </c>
      <c r="G13" s="12">
        <v>29242</v>
      </c>
      <c r="H13" s="13">
        <f t="shared" ref="H13:H16" si="0">F13+D13+B13</f>
        <v>344</v>
      </c>
      <c r="I13" s="14">
        <f t="shared" ref="I13:I16" si="1">C13+E13+G13</f>
        <v>91548</v>
      </c>
    </row>
    <row r="14" spans="1:9" ht="28.5">
      <c r="A14" s="34" t="s">
        <v>51</v>
      </c>
      <c r="B14" s="11">
        <v>0</v>
      </c>
      <c r="C14" s="12">
        <v>689</v>
      </c>
      <c r="D14" s="11">
        <v>0</v>
      </c>
      <c r="E14" s="12">
        <v>166</v>
      </c>
      <c r="F14" s="11">
        <v>0</v>
      </c>
      <c r="G14" s="12">
        <v>105</v>
      </c>
      <c r="H14" s="13">
        <f t="shared" si="0"/>
        <v>0</v>
      </c>
      <c r="I14" s="14">
        <f t="shared" si="1"/>
        <v>960</v>
      </c>
    </row>
    <row r="15" spans="1:9" ht="42.75">
      <c r="A15" s="34" t="s">
        <v>52</v>
      </c>
      <c r="B15" s="11">
        <v>0</v>
      </c>
      <c r="C15" s="12">
        <v>2216</v>
      </c>
      <c r="D15" s="11">
        <v>0</v>
      </c>
      <c r="E15" s="12">
        <v>7016</v>
      </c>
      <c r="F15" s="11">
        <v>0</v>
      </c>
      <c r="G15" s="12">
        <v>7140</v>
      </c>
      <c r="H15" s="13">
        <f t="shared" si="0"/>
        <v>0</v>
      </c>
      <c r="I15" s="14">
        <f t="shared" si="1"/>
        <v>16372</v>
      </c>
    </row>
    <row r="16" spans="1:9">
      <c r="A16" s="34" t="s">
        <v>53</v>
      </c>
      <c r="B16" s="11">
        <v>0</v>
      </c>
      <c r="C16" s="12">
        <v>645</v>
      </c>
      <c r="D16" s="11">
        <v>0</v>
      </c>
      <c r="E16" s="12">
        <v>1043</v>
      </c>
      <c r="F16" s="11">
        <v>0</v>
      </c>
      <c r="G16" s="12">
        <v>993</v>
      </c>
      <c r="H16" s="13">
        <f t="shared" si="0"/>
        <v>0</v>
      </c>
      <c r="I16" s="14">
        <f t="shared" si="1"/>
        <v>2681</v>
      </c>
    </row>
    <row r="17" spans="1:9">
      <c r="A17" s="64" t="s">
        <v>13</v>
      </c>
      <c r="B17" s="15">
        <f t="shared" ref="B17:I17" si="2">SUM(B13:B16)</f>
        <v>78</v>
      </c>
      <c r="C17" s="15">
        <f t="shared" si="2"/>
        <v>35934</v>
      </c>
      <c r="D17" s="15">
        <f t="shared" si="2"/>
        <v>197</v>
      </c>
      <c r="E17" s="15">
        <f t="shared" si="2"/>
        <v>38147</v>
      </c>
      <c r="F17" s="15">
        <f t="shared" si="2"/>
        <v>69</v>
      </c>
      <c r="G17" s="15">
        <f t="shared" si="2"/>
        <v>37480</v>
      </c>
      <c r="H17" s="16">
        <f t="shared" si="2"/>
        <v>344</v>
      </c>
      <c r="I17" s="16">
        <f t="shared" si="2"/>
        <v>111561</v>
      </c>
    </row>
    <row r="21" spans="1:9" ht="15.75" customHeight="1"/>
    <row r="22" spans="1:9" ht="15.75" customHeight="1"/>
    <row r="23" spans="1:9" ht="15.75" customHeight="1"/>
    <row r="24" spans="1:9" ht="15.75" customHeight="1"/>
    <row r="25" spans="1:9" ht="15.75" customHeight="1"/>
    <row r="26" spans="1:9" ht="15.75" customHeight="1"/>
    <row r="27" spans="1:9" ht="15.75" customHeight="1"/>
    <row r="28" spans="1:9" ht="15.75" customHeight="1"/>
    <row r="29" spans="1:9" ht="15.75" customHeight="1"/>
    <row r="30" spans="1:9" ht="15.75" customHeight="1"/>
    <row r="31" spans="1:9" ht="15.75" customHeight="1"/>
    <row r="32" spans="1:9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A10:I10"/>
    <mergeCell ref="A11:A12"/>
    <mergeCell ref="B11:C11"/>
    <mergeCell ref="D11:E11"/>
    <mergeCell ref="F11:G11"/>
    <mergeCell ref="H11:I12"/>
  </mergeCells>
  <pageMargins left="0.7" right="0.7" top="0.75" bottom="0.75" header="0" footer="0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I1000"/>
  <sheetViews>
    <sheetView showGridLines="0" topLeftCell="A7" workbookViewId="0">
      <selection activeCell="H19" sqref="H19"/>
    </sheetView>
  </sheetViews>
  <sheetFormatPr baseColWidth="10" defaultColWidth="14.42578125" defaultRowHeight="15" customHeight="1"/>
  <cols>
    <col min="1" max="1" width="37.85546875" customWidth="1"/>
    <col min="2" max="26" width="10.7109375" customWidth="1"/>
  </cols>
  <sheetData>
    <row r="5" spans="1:9" ht="23.25">
      <c r="A5" s="29" t="s">
        <v>12</v>
      </c>
      <c r="B5" s="30"/>
      <c r="C5" s="30"/>
      <c r="D5" s="30"/>
      <c r="E5" s="30"/>
      <c r="F5" s="30"/>
      <c r="G5" s="30"/>
      <c r="H5" s="30"/>
      <c r="I5" s="30"/>
    </row>
    <row r="6" spans="1:9">
      <c r="A6" s="31" t="s">
        <v>5</v>
      </c>
      <c r="B6" s="50" t="s">
        <v>14</v>
      </c>
      <c r="C6" s="51"/>
      <c r="D6" s="50" t="s">
        <v>15</v>
      </c>
      <c r="E6" s="51"/>
      <c r="F6" s="50" t="s">
        <v>16</v>
      </c>
      <c r="G6" s="51"/>
      <c r="H6" s="31" t="s">
        <v>13</v>
      </c>
      <c r="I6" s="30"/>
    </row>
    <row r="7" spans="1:9" ht="42.75">
      <c r="A7" s="30"/>
      <c r="B7" s="10" t="s">
        <v>17</v>
      </c>
      <c r="C7" s="10" t="s">
        <v>4</v>
      </c>
      <c r="D7" s="10" t="s">
        <v>17</v>
      </c>
      <c r="E7" s="10" t="s">
        <v>4</v>
      </c>
      <c r="F7" s="10" t="s">
        <v>17</v>
      </c>
      <c r="G7" s="10" t="s">
        <v>4</v>
      </c>
      <c r="H7" s="30"/>
      <c r="I7" s="30"/>
    </row>
    <row r="8" spans="1:9" ht="28.5">
      <c r="A8" s="34" t="s">
        <v>59</v>
      </c>
      <c r="B8" s="11">
        <v>1283</v>
      </c>
      <c r="C8" s="12">
        <v>13444</v>
      </c>
      <c r="D8" s="11">
        <v>450</v>
      </c>
      <c r="E8" s="12">
        <v>28549</v>
      </c>
      <c r="F8" s="11">
        <v>1181</v>
      </c>
      <c r="G8" s="12">
        <v>19393</v>
      </c>
      <c r="H8" s="13">
        <f t="shared" ref="H8:H12" si="0">F8+D8+B8</f>
        <v>2914</v>
      </c>
      <c r="I8" s="14">
        <f t="shared" ref="I8:I12" si="1">C8+E8+G8</f>
        <v>61386</v>
      </c>
    </row>
    <row r="9" spans="1:9">
      <c r="A9" s="34" t="s">
        <v>54</v>
      </c>
      <c r="B9" s="11">
        <v>2819</v>
      </c>
      <c r="C9" s="12">
        <v>3874</v>
      </c>
      <c r="D9" s="11">
        <v>2217</v>
      </c>
      <c r="E9" s="12">
        <v>4076</v>
      </c>
      <c r="F9" s="11">
        <v>1826</v>
      </c>
      <c r="G9" s="12">
        <v>4065</v>
      </c>
      <c r="H9" s="13">
        <f t="shared" si="0"/>
        <v>6862</v>
      </c>
      <c r="I9" s="14">
        <f t="shared" si="1"/>
        <v>12015</v>
      </c>
    </row>
    <row r="10" spans="1:9">
      <c r="A10" s="34" t="s">
        <v>55</v>
      </c>
      <c r="B10" s="11">
        <v>1449</v>
      </c>
      <c r="C10" s="12">
        <v>5314</v>
      </c>
      <c r="D10" s="11">
        <v>2049</v>
      </c>
      <c r="E10" s="12">
        <v>6940</v>
      </c>
      <c r="F10" s="11">
        <v>1913</v>
      </c>
      <c r="G10" s="12">
        <v>7049</v>
      </c>
      <c r="H10" s="13">
        <f t="shared" si="0"/>
        <v>5411</v>
      </c>
      <c r="I10" s="14">
        <f t="shared" si="1"/>
        <v>19303</v>
      </c>
    </row>
    <row r="11" spans="1:9" ht="28.5">
      <c r="A11" s="34" t="s">
        <v>56</v>
      </c>
      <c r="B11" s="11">
        <v>1</v>
      </c>
      <c r="C11" s="12">
        <v>2</v>
      </c>
      <c r="D11" s="11">
        <v>0</v>
      </c>
      <c r="E11" s="12">
        <v>2</v>
      </c>
      <c r="F11" s="11">
        <v>1</v>
      </c>
      <c r="G11" s="12">
        <v>3</v>
      </c>
      <c r="H11" s="13">
        <f t="shared" si="0"/>
        <v>2</v>
      </c>
      <c r="I11" s="14">
        <f t="shared" si="1"/>
        <v>7</v>
      </c>
    </row>
    <row r="12" spans="1:9" ht="28.5">
      <c r="A12" s="34" t="s">
        <v>57</v>
      </c>
      <c r="B12" s="11">
        <v>0</v>
      </c>
      <c r="C12" s="12">
        <v>6</v>
      </c>
      <c r="D12" s="11">
        <v>0</v>
      </c>
      <c r="E12" s="12">
        <v>6</v>
      </c>
      <c r="F12" s="11">
        <v>0</v>
      </c>
      <c r="G12" s="12">
        <v>6</v>
      </c>
      <c r="H12" s="13">
        <f t="shared" si="0"/>
        <v>0</v>
      </c>
      <c r="I12" s="14">
        <f t="shared" si="1"/>
        <v>18</v>
      </c>
    </row>
    <row r="13" spans="1:9">
      <c r="A13" s="35" t="s">
        <v>13</v>
      </c>
      <c r="B13" s="15">
        <f t="shared" ref="B13:I13" si="2">SUM(B8:B12)</f>
        <v>5552</v>
      </c>
      <c r="C13" s="15">
        <f t="shared" si="2"/>
        <v>22640</v>
      </c>
      <c r="D13" s="15">
        <f t="shared" si="2"/>
        <v>4716</v>
      </c>
      <c r="E13" s="15">
        <f t="shared" si="2"/>
        <v>39573</v>
      </c>
      <c r="F13" s="15">
        <f t="shared" si="2"/>
        <v>4921</v>
      </c>
      <c r="G13" s="15">
        <f t="shared" si="2"/>
        <v>30516</v>
      </c>
      <c r="H13" s="16">
        <f t="shared" si="2"/>
        <v>15189</v>
      </c>
      <c r="I13" s="16">
        <f t="shared" si="2"/>
        <v>92729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A5:I5"/>
    <mergeCell ref="A6:A7"/>
    <mergeCell ref="B6:C6"/>
    <mergeCell ref="D6:E6"/>
    <mergeCell ref="F6:G6"/>
    <mergeCell ref="H6:I7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Resumen General</vt:lpstr>
      <vt:lpstr>Gestión de Acogida</vt:lpstr>
      <vt:lpstr>Gestión de Salud</vt:lpstr>
      <vt:lpstr>Gestión Legal</vt:lpstr>
      <vt:lpstr>Gestión Económica </vt:lpstr>
      <vt:lpstr>Gestión Educación, Cultura y Re</vt:lpstr>
      <vt:lpstr>Gestión Social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Orlando Beato</dc:creator>
  <cp:lastModifiedBy>José Enrique Jiménez</cp:lastModifiedBy>
  <dcterms:created xsi:type="dcterms:W3CDTF">2023-04-19T16:05:50Z</dcterms:created>
  <dcterms:modified xsi:type="dcterms:W3CDTF">2023-07-14T22:06:10Z</dcterms:modified>
</cp:coreProperties>
</file>