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9gFQ6y2UpBdl1EDd5oRoa5fs37cWWXTxkecoUrSISmQ="/>
    </ext>
  </extLst>
</workbook>
</file>

<file path=xl/sharedStrings.xml><?xml version="1.0" encoding="utf-8"?>
<sst xmlns="http://schemas.openxmlformats.org/spreadsheetml/2006/main" count="95" uniqueCount="95">
  <si>
    <t>DESDE 01  DE ENERO HASTA 30 DE JUNIO, AÑO 2023</t>
  </si>
  <si>
    <t xml:space="preserve">Ejecución de Gastos y Aplicaciones Financieras </t>
  </si>
  <si>
    <t>VALORES En RD$</t>
  </si>
  <si>
    <t>DETALLE</t>
  </si>
  <si>
    <t>PRESUPUESTO APROBADO</t>
  </si>
  <si>
    <t>ENERO</t>
  </si>
  <si>
    <t>FEBRERO</t>
  </si>
  <si>
    <t>MARZO</t>
  </si>
  <si>
    <t>ABRIL</t>
  </si>
  <si>
    <t>MAYO</t>
  </si>
  <si>
    <t>JUNIO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</si>
  <si>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</si>
  <si>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</si>
  <si>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</si>
  <si>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</si>
  <si>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</si>
  <si>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</si>
  <si>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</si>
  <si>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</si>
  <si>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</si>
  <si>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</si>
  <si>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</si>
  <si>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</si>
  <si>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</si>
  <si>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</si>
  <si>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</si>
  <si>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</si>
  <si>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</si>
  <si>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</si>
  <si>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</si>
  <si>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</si>
  <si>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</si>
  <si>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</si>
  <si>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</si>
  <si>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</si>
  <si>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</si>
  <si>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</si>
  <si>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</si>
  <si>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</si>
  <si>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</si>
  <si>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</si>
  <si>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</si>
  <si>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</si>
  <si>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</si>
  <si>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</si>
  <si>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</si>
  <si>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</si>
  <si>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</si>
  <si>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</si>
  <si>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</si>
  <si>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</si>
  <si>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</si>
  <si>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</si>
  <si>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</si>
  <si>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</si>
  <si>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</si>
  <si>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</si>
  <si>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</si>
  <si>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</si>
  <si>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</si>
  <si>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</si>
  <si>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</si>
  <si>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</si>
  <si>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</si>
  <si>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</si>
  <si>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</si>
  <si>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</si>
  <si>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</si>
  <si>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</si>
  <si>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ASIGNAN DURANTE EL EJERCICIO PARA INVERSIÓN (ART. 32 Y 33 LEY 423-06)</t>
  </si>
  <si>
    <t>2.8 - ADQUISICIÓN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</si>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</sst>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10">
    <font>
      <sz val="11.0"/>
      <color theme="1"/>
      <name val="Calibri"/>
      <scheme val="minor"/>
    </font>
    <font>
      <color theme="1"/>
      <name val="Book Antiqua"/>
    </font>
    <font>
      <b/>
      <sz val="14.0"/>
      <color theme="1"/>
      <name val="Book Antiqua"/>
    </font>
    <font>
      <b/>
      <sz val="14.0"/>
      <color rgb="FFFF0000"/>
      <name val="Book Antiqua"/>
    </font>
    <font>
      <b/>
      <sz val="12.0"/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11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shrinkToFit="0" vertical="bottom" wrapText="1"/>
    </xf>
    <xf borderId="0" fillId="0" fontId="4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center"/>
    </xf>
    <xf borderId="0" fillId="0" fontId="1" numFmtId="0" xfId="0" applyAlignment="1" applyFont="1">
      <alignment vertical="bottom"/>
    </xf>
    <xf borderId="1" fillId="2" fontId="4" numFmtId="0" xfId="0" applyAlignment="1" applyBorder="1" applyFill="1" applyFont="1">
      <alignment horizontal="center" readingOrder="0" shrinkToFit="0" vertical="center" wrapText="1"/>
    </xf>
    <xf borderId="1" fillId="2" fontId="4" numFmtId="0" xfId="0" applyAlignment="1" applyBorder="1" applyFont="1">
      <alignment horizontal="center" readingOrder="0" shrinkToFit="0" vertical="bottom" wrapText="1"/>
    </xf>
    <xf borderId="1" fillId="2" fontId="4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horizontal="left"/>
    </xf>
    <xf borderId="0" fillId="0" fontId="6" numFmtId="164" xfId="0" applyFont="1" applyNumberFormat="1"/>
    <xf borderId="2" fillId="0" fontId="5" numFmtId="0" xfId="0" applyAlignment="1" applyBorder="1" applyFont="1">
      <alignment horizontal="left" shrinkToFit="0" vertical="center" wrapText="1"/>
    </xf>
    <xf borderId="3" fillId="0" fontId="5" numFmtId="164" xfId="0" applyAlignment="1" applyBorder="1" applyFont="1" applyNumberFormat="1">
      <alignment horizontal="left" shrinkToFit="0" vertical="bottom" wrapText="1"/>
    </xf>
    <xf borderId="4" fillId="0" fontId="5" numFmtId="164" xfId="0" applyBorder="1" applyFont="1" applyNumberFormat="1"/>
    <xf borderId="5" fillId="0" fontId="5" numFmtId="0" xfId="0" applyAlignment="1" applyBorder="1" applyFont="1">
      <alignment horizontal="left" shrinkToFit="0" vertical="center" wrapText="1"/>
    </xf>
    <xf borderId="6" fillId="0" fontId="5" numFmtId="164" xfId="0" applyAlignment="1" applyBorder="1" applyFont="1" applyNumberFormat="1">
      <alignment shrinkToFit="0" vertical="bottom" wrapText="1"/>
    </xf>
    <xf borderId="7" fillId="0" fontId="5" numFmtId="164" xfId="0" applyBorder="1" applyFont="1" applyNumberFormat="1"/>
    <xf borderId="0" fillId="0" fontId="6" numFmtId="9" xfId="0" applyFont="1" applyNumberFormat="1"/>
    <xf borderId="5" fillId="0" fontId="6" numFmtId="0" xfId="0" applyAlignment="1" applyBorder="1" applyFont="1">
      <alignment horizontal="left" shrinkToFit="0" vertical="center" wrapText="1"/>
    </xf>
    <xf borderId="6" fillId="0" fontId="6" numFmtId="164" xfId="0" applyAlignment="1" applyBorder="1" applyFont="1" applyNumberFormat="1">
      <alignment shrinkToFit="0" vertical="bottom" wrapText="1"/>
    </xf>
    <xf borderId="6" fillId="0" fontId="6" numFmtId="164" xfId="0" applyBorder="1" applyFont="1" applyNumberFormat="1"/>
    <xf borderId="0" fillId="0" fontId="6" numFmtId="4" xfId="0" applyFont="1" applyNumberFormat="1"/>
    <xf borderId="6" fillId="0" fontId="5" numFmtId="164" xfId="0" applyAlignment="1" applyBorder="1" applyFont="1" applyNumberFormat="1">
      <alignment shrinkToFit="0" vertical="center" wrapText="1"/>
    </xf>
    <xf borderId="6" fillId="0" fontId="6" numFmtId="4" xfId="0" applyAlignment="1" applyBorder="1" applyFont="1" applyNumberFormat="1">
      <alignment vertical="bottom"/>
    </xf>
    <xf borderId="6" fillId="0" fontId="6" numFmtId="4" xfId="0" applyAlignment="1" applyBorder="1" applyFont="1" applyNumberFormat="1">
      <alignment shrinkToFit="0" vertical="bottom" wrapText="1"/>
    </xf>
    <xf borderId="6" fillId="0" fontId="5" numFmtId="164" xfId="0" applyBorder="1" applyFont="1" applyNumberFormat="1"/>
    <xf borderId="5" fillId="0" fontId="6" numFmtId="0" xfId="0" applyAlignment="1" applyBorder="1" applyFont="1">
      <alignment horizontal="left" readingOrder="0" shrinkToFit="0" vertical="center" wrapText="1"/>
    </xf>
    <xf borderId="6" fillId="0" fontId="5" numFmtId="165" xfId="0" applyAlignment="1" applyBorder="1" applyFont="1" applyNumberFormat="1">
      <alignment shrinkToFit="0" vertical="bottom" wrapText="1"/>
    </xf>
    <xf borderId="5" fillId="0" fontId="5" numFmtId="0" xfId="0" applyAlignment="1" applyBorder="1" applyFont="1">
      <alignment horizontal="left" readingOrder="0" shrinkToFit="0" vertical="center" wrapText="1"/>
    </xf>
    <xf borderId="5" fillId="3" fontId="5" numFmtId="0" xfId="0" applyAlignment="1" applyBorder="1" applyFill="1" applyFont="1">
      <alignment horizontal="left" shrinkToFit="0" vertical="center" wrapText="1"/>
    </xf>
    <xf borderId="6" fillId="3" fontId="5" numFmtId="165" xfId="0" applyAlignment="1" applyBorder="1" applyFont="1" applyNumberFormat="1">
      <alignment horizontal="center" shrinkToFit="0" vertical="bottom" wrapText="1"/>
    </xf>
    <xf borderId="6" fillId="0" fontId="5" numFmtId="165" xfId="0" applyAlignment="1" applyBorder="1" applyFont="1" applyNumberFormat="1">
      <alignment horizontal="center" shrinkToFit="0" vertical="bottom" wrapText="1"/>
    </xf>
    <xf borderId="8" fillId="0" fontId="6" numFmtId="0" xfId="0" applyBorder="1" applyFont="1"/>
    <xf borderId="9" fillId="0" fontId="6" numFmtId="164" xfId="0" applyAlignment="1" applyBorder="1" applyFont="1" applyNumberFormat="1">
      <alignment shrinkToFit="0" vertical="bottom" wrapText="1"/>
    </xf>
    <xf borderId="9" fillId="0" fontId="6" numFmtId="164" xfId="0" applyBorder="1" applyFont="1" applyNumberFormat="1"/>
    <xf borderId="10" fillId="0" fontId="5" numFmtId="164" xfId="0" applyBorder="1" applyFont="1" applyNumberFormat="1"/>
    <xf borderId="1" fillId="2" fontId="4" numFmtId="0" xfId="0" applyAlignment="1" applyBorder="1" applyFont="1">
      <alignment horizontal="left" shrinkToFit="0" vertical="center" wrapText="1"/>
    </xf>
    <xf borderId="1" fillId="2" fontId="5" numFmtId="164" xfId="0" applyAlignment="1" applyBorder="1" applyFont="1" applyNumberFormat="1">
      <alignment horizontal="center" shrinkToFit="0" vertical="bottom" wrapText="1"/>
    </xf>
    <xf borderId="1" fillId="2" fontId="5" numFmtId="164" xfId="0" applyAlignment="1" applyBorder="1" applyFont="1" applyNumberFormat="1">
      <alignment horizontal="center" shrinkToFit="0" vertical="center" wrapText="1"/>
    </xf>
    <xf borderId="0" fillId="0" fontId="7" numFmtId="0" xfId="0" applyFont="1"/>
    <xf borderId="0" fillId="0" fontId="8" numFmtId="0" xfId="0" applyAlignment="1" applyFont="1">
      <alignment vertical="bottom"/>
    </xf>
    <xf borderId="0" fillId="0" fontId="8" numFmtId="0" xfId="0" applyFont="1"/>
    <xf borderId="0" fillId="0" fontId="8" numFmtId="0" xfId="0" applyAlignment="1" applyFont="1">
      <alignment horizontal="left"/>
    </xf>
    <xf borderId="0" fillId="0" fontId="9" numFmtId="0" xfId="0" applyFont="1"/>
    <xf borderId="0" fillId="0" fontId="9" numFmtId="0" xfId="0" applyAlignment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723900</xdr:colOff>
      <xdr:row>103</xdr:row>
      <xdr:rowOff>152400</xdr:rowOff>
    </xdr:from>
    <xdr:ext cx="3571875" cy="1047750"/>
    <xdr:grpSp>
      <xdr:nvGrpSpPr>
        <xdr:cNvPr id="2" name="Shape 2" title="Dibujo"/>
        <xdr:cNvGrpSpPr/>
      </xdr:nvGrpSpPr>
      <xdr:grpSpPr>
        <a:xfrm>
          <a:off x="372875" y="172875"/>
          <a:ext cx="2888050" cy="831300"/>
          <a:chOff x="372875" y="172875"/>
          <a:chExt cx="2888050" cy="831300"/>
        </a:xfrm>
      </xdr:grpSpPr>
      <xdr:sp>
        <xdr:nvSpPr>
          <xdr:cNvPr id="3" name="Shape 3"/>
          <xdr:cNvSpPr txBox="1"/>
        </xdr:nvSpPr>
        <xdr:spPr>
          <a:xfrm>
            <a:off x="372875" y="172875"/>
            <a:ext cx="2877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383025" y="193200"/>
            <a:ext cx="2877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238125</xdr:colOff>
      <xdr:row>103</xdr:row>
      <xdr:rowOff>152400</xdr:rowOff>
    </xdr:from>
    <xdr:ext cx="3486150" cy="1047750"/>
    <xdr:grpSp>
      <xdr:nvGrpSpPr>
        <xdr:cNvPr id="2" name="Shape 2" title="Dibujo"/>
        <xdr:cNvGrpSpPr/>
      </xdr:nvGrpSpPr>
      <xdr:grpSpPr>
        <a:xfrm>
          <a:off x="372875" y="152525"/>
          <a:ext cx="2877900" cy="831300"/>
          <a:chOff x="372875" y="152525"/>
          <a:chExt cx="2877900" cy="831300"/>
        </a:xfrm>
      </xdr:grpSpPr>
      <xdr:sp>
        <xdr:nvSpPr>
          <xdr:cNvPr id="5" name="Shape 5"/>
          <xdr:cNvSpPr txBox="1"/>
        </xdr:nvSpPr>
        <xdr:spPr>
          <a:xfrm>
            <a:off x="372875" y="152525"/>
            <a:ext cx="2877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4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</a:t>
            </a: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372875" y="162700"/>
            <a:ext cx="2816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257175</xdr:colOff>
      <xdr:row>0</xdr:row>
      <xdr:rowOff>19050</xdr:rowOff>
    </xdr:from>
    <xdr:ext cx="3133725" cy="2247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40.0"/>
    <col customWidth="1" min="3" max="3" width="20.57"/>
    <col customWidth="1" min="4" max="4" width="15.86"/>
    <col customWidth="1" min="5" max="5" width="15.57"/>
    <col customWidth="1" min="6" max="6" width="15.14"/>
    <col customWidth="1" min="7" max="8" width="15.0"/>
    <col customWidth="1" min="9" max="9" width="14.71"/>
    <col customWidth="1" min="10" max="10" width="19.71"/>
    <col customWidth="1" min="11" max="11" width="16.57"/>
    <col customWidth="1" min="12" max="12" width="21.0"/>
    <col customWidth="1" min="13" max="20" width="6.0"/>
    <col customWidth="1" min="21" max="22" width="7.0"/>
    <col customWidth="1" min="23" max="25" width="9.14"/>
  </cols>
  <sheetData>
    <row r="1">
      <c r="A1" s="1"/>
      <c r="B1" s="2"/>
      <c r="D1" s="2"/>
      <c r="E1" s="2"/>
      <c r="F1" s="2"/>
      <c r="G1" s="2"/>
      <c r="H1" s="2"/>
      <c r="I1" s="2"/>
      <c r="J1" s="1"/>
      <c r="W1" s="1"/>
      <c r="X1" s="1"/>
      <c r="Y1" s="1"/>
    </row>
    <row r="2" ht="18.75" customHeight="1">
      <c r="A2" s="1"/>
      <c r="B2" s="3"/>
      <c r="C2" s="4"/>
      <c r="D2" s="3"/>
      <c r="E2" s="3"/>
      <c r="F2" s="3"/>
      <c r="G2" s="3"/>
      <c r="H2" s="3"/>
      <c r="I2" s="3"/>
      <c r="J2" s="3"/>
      <c r="W2" s="1"/>
      <c r="X2" s="1"/>
      <c r="Y2" s="1"/>
    </row>
    <row r="3" ht="18.75" customHeight="1">
      <c r="A3" s="1"/>
      <c r="B3" s="3"/>
      <c r="C3" s="4"/>
      <c r="D3" s="3"/>
      <c r="E3" s="3"/>
      <c r="F3" s="3"/>
      <c r="G3" s="3"/>
      <c r="H3" s="3"/>
      <c r="I3" s="3"/>
      <c r="J3" s="3"/>
      <c r="W3" s="1"/>
      <c r="X3" s="1"/>
      <c r="Y3" s="1"/>
    </row>
    <row r="4" ht="18.75" customHeight="1">
      <c r="A4" s="1"/>
      <c r="B4" s="3"/>
      <c r="C4" s="4"/>
      <c r="D4" s="3"/>
      <c r="E4" s="3"/>
      <c r="F4" s="3"/>
      <c r="G4" s="3"/>
      <c r="H4" s="3"/>
      <c r="I4" s="3"/>
      <c r="J4" s="3"/>
      <c r="W4" s="1"/>
      <c r="X4" s="1"/>
      <c r="Y4" s="1"/>
    </row>
    <row r="5" ht="18.75" customHeight="1">
      <c r="A5" s="1"/>
      <c r="B5" s="3"/>
      <c r="C5" s="4"/>
      <c r="D5" s="3"/>
      <c r="E5" s="3"/>
      <c r="F5" s="3"/>
      <c r="G5" s="3"/>
      <c r="H5" s="3"/>
      <c r="I5" s="3"/>
      <c r="J5" s="3"/>
      <c r="W5" s="1"/>
      <c r="X5" s="1"/>
      <c r="Y5" s="1"/>
    </row>
    <row r="6" ht="18.75" customHeight="1">
      <c r="A6" s="1"/>
      <c r="B6" s="3"/>
      <c r="C6" s="4"/>
      <c r="D6" s="3"/>
      <c r="E6" s="3"/>
      <c r="F6" s="3"/>
      <c r="G6" s="3"/>
      <c r="H6" s="3"/>
      <c r="I6" s="3"/>
      <c r="J6" s="3"/>
      <c r="W6" s="1"/>
      <c r="X6" s="1"/>
      <c r="Y6" s="1"/>
    </row>
    <row r="7" ht="18.75" customHeight="1">
      <c r="A7" s="1"/>
      <c r="B7" s="3"/>
      <c r="C7" s="4"/>
      <c r="D7" s="3"/>
      <c r="E7" s="3"/>
      <c r="F7" s="3"/>
      <c r="G7" s="3"/>
      <c r="H7" s="3"/>
      <c r="I7" s="3"/>
      <c r="J7" s="3"/>
      <c r="W7" s="1"/>
      <c r="X7" s="1"/>
      <c r="Y7" s="1"/>
    </row>
    <row r="8" ht="18.75" customHeight="1">
      <c r="A8" s="1"/>
      <c r="B8" s="3"/>
      <c r="C8" s="4"/>
      <c r="D8" s="3"/>
      <c r="E8" s="3"/>
      <c r="F8" s="3"/>
      <c r="G8" s="3"/>
      <c r="H8" s="3"/>
      <c r="I8" s="3"/>
      <c r="J8" s="3"/>
      <c r="W8" s="1"/>
      <c r="X8" s="1"/>
      <c r="Y8" s="1"/>
    </row>
    <row r="9" ht="18.75" customHeight="1">
      <c r="A9" s="1"/>
      <c r="B9" s="3"/>
      <c r="W9" s="1"/>
      <c r="X9" s="1"/>
      <c r="Y9" s="1"/>
    </row>
    <row r="10" ht="18.75" customHeight="1">
      <c r="A10" s="1"/>
      <c r="B10" s="2" t="s">
        <v>0</v>
      </c>
      <c r="W10" s="1"/>
      <c r="X10" s="1"/>
      <c r="Y10" s="1"/>
    </row>
    <row r="11" ht="15.75" customHeight="1">
      <c r="A11" s="1"/>
      <c r="B11" s="5" t="s">
        <v>1</v>
      </c>
      <c r="W11" s="1"/>
      <c r="X11" s="1"/>
      <c r="Y11" s="1"/>
    </row>
    <row r="12">
      <c r="A12" s="1"/>
      <c r="B12" s="6" t="s">
        <v>2</v>
      </c>
      <c r="W12" s="1"/>
      <c r="X12" s="1"/>
      <c r="Y12" s="1"/>
    </row>
    <row r="13">
      <c r="A13" s="1"/>
      <c r="B13" s="1"/>
      <c r="C13" s="7"/>
      <c r="D13" s="1"/>
      <c r="E13" s="1"/>
      <c r="F13" s="1"/>
      <c r="G13" s="1"/>
      <c r="H13" s="1"/>
      <c r="I13" s="1"/>
      <c r="J13" s="1"/>
      <c r="W13" s="1"/>
      <c r="X13" s="1"/>
      <c r="Y13" s="1"/>
    </row>
    <row r="14">
      <c r="A14" s="1"/>
      <c r="B14" s="8" t="s">
        <v>3</v>
      </c>
      <c r="C14" s="9" t="s">
        <v>4</v>
      </c>
      <c r="D14" s="10" t="s">
        <v>5</v>
      </c>
      <c r="E14" s="10" t="s">
        <v>6</v>
      </c>
      <c r="F14" s="10" t="s">
        <v>7</v>
      </c>
      <c r="G14" s="10" t="s">
        <v>8</v>
      </c>
      <c r="H14" s="10" t="s">
        <v>9</v>
      </c>
      <c r="I14" s="10" t="s">
        <v>10</v>
      </c>
      <c r="J14" s="10" t="s">
        <v>11</v>
      </c>
      <c r="K14" s="11"/>
      <c r="L14" s="1"/>
      <c r="M14" s="1"/>
      <c r="N14" s="1"/>
      <c r="O14" s="1"/>
      <c r="P14" s="1"/>
      <c r="Q14" s="1"/>
      <c r="R14" s="1"/>
      <c r="S14" s="1"/>
      <c r="T14" s="1"/>
      <c r="U14" s="12"/>
      <c r="V14" s="12"/>
      <c r="W14" s="1"/>
      <c r="X14" s="1"/>
      <c r="Y14" s="1"/>
    </row>
    <row r="15" ht="23.25" customHeight="1">
      <c r="A15" s="1"/>
      <c r="B15" s="13" t="s">
        <v>12</v>
      </c>
      <c r="C15" s="14">
        <f t="shared" ref="C15:I15" si="1">+C16+C22+C32+C42+C58+C68</f>
        <v>1167387478</v>
      </c>
      <c r="D15" s="14">
        <f t="shared" si="1"/>
        <v>49236580.18</v>
      </c>
      <c r="E15" s="14">
        <f t="shared" si="1"/>
        <v>94710702.47</v>
      </c>
      <c r="F15" s="14">
        <f t="shared" si="1"/>
        <v>71424173.24</v>
      </c>
      <c r="G15" s="14">
        <f t="shared" si="1"/>
        <v>76773227.21</v>
      </c>
      <c r="H15" s="14">
        <f t="shared" si="1"/>
        <v>76198779.98</v>
      </c>
      <c r="I15" s="14">
        <f t="shared" si="1"/>
        <v>79357631.78</v>
      </c>
      <c r="J15" s="15">
        <f t="shared" ref="J15:J92" si="3">SUM(D15:I15)</f>
        <v>447701094.9</v>
      </c>
      <c r="K15" s="1"/>
      <c r="L15" s="1"/>
      <c r="M15" s="12"/>
      <c r="N15" s="1"/>
      <c r="O15" s="12"/>
      <c r="P15" s="12"/>
      <c r="Q15" s="12"/>
      <c r="R15" s="12"/>
      <c r="S15" s="12"/>
      <c r="T15" s="12"/>
      <c r="U15" s="12"/>
      <c r="V15" s="12"/>
      <c r="W15" s="1"/>
      <c r="X15" s="1"/>
      <c r="Y15" s="1"/>
    </row>
    <row r="16" ht="36.75" customHeight="1">
      <c r="A16" s="1"/>
      <c r="B16" s="16" t="s">
        <v>13</v>
      </c>
      <c r="C16" s="17">
        <f t="shared" ref="C16:I16" si="2">+C17+C18+C19+C20+C21</f>
        <v>541084403</v>
      </c>
      <c r="D16" s="17">
        <f t="shared" si="2"/>
        <v>40163757.12</v>
      </c>
      <c r="E16" s="17">
        <f t="shared" si="2"/>
        <v>40031165.89</v>
      </c>
      <c r="F16" s="17">
        <f t="shared" si="2"/>
        <v>39882360.51</v>
      </c>
      <c r="G16" s="17">
        <f t="shared" si="2"/>
        <v>41355585.09</v>
      </c>
      <c r="H16" s="17">
        <f t="shared" si="2"/>
        <v>40970945.06</v>
      </c>
      <c r="I16" s="17">
        <f t="shared" si="2"/>
        <v>42701513.15</v>
      </c>
      <c r="J16" s="18">
        <f t="shared" si="3"/>
        <v>245105326.8</v>
      </c>
      <c r="K16" s="1"/>
      <c r="L16" s="1"/>
      <c r="M16" s="19"/>
      <c r="N16" s="1"/>
      <c r="O16" s="1"/>
      <c r="P16" s="1"/>
      <c r="Q16" s="1"/>
      <c r="R16" s="1"/>
      <c r="S16" s="1"/>
      <c r="T16" s="1"/>
      <c r="U16" s="1"/>
      <c r="V16" s="1"/>
      <c r="W16" s="12"/>
      <c r="X16" s="1"/>
      <c r="Y16" s="1"/>
    </row>
    <row r="17" ht="27.75" customHeight="1">
      <c r="A17" s="1"/>
      <c r="B17" s="20" t="s">
        <v>14</v>
      </c>
      <c r="C17" s="21">
        <v>4.68854876E8</v>
      </c>
      <c r="D17" s="22">
        <v>3.440204132E7</v>
      </c>
      <c r="E17" s="22">
        <v>3.428703464E7</v>
      </c>
      <c r="F17" s="22">
        <v>3.415720131E7</v>
      </c>
      <c r="G17" s="22">
        <v>3.563195517E7</v>
      </c>
      <c r="H17" s="22">
        <v>3.512617481E7</v>
      </c>
      <c r="I17" s="22">
        <v>3.659623272E7</v>
      </c>
      <c r="J17" s="18">
        <f t="shared" si="3"/>
        <v>210200640</v>
      </c>
      <c r="K17" s="23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ht="27.0" customHeight="1">
      <c r="A18" s="1"/>
      <c r="B18" s="20" t="s">
        <v>15</v>
      </c>
      <c r="C18" s="21">
        <v>6918069.0</v>
      </c>
      <c r="D18" s="22">
        <v>537796.61</v>
      </c>
      <c r="E18" s="22">
        <v>537796.61</v>
      </c>
      <c r="F18" s="22">
        <v>537796.61</v>
      </c>
      <c r="G18" s="22">
        <v>537796.61</v>
      </c>
      <c r="H18" s="22">
        <v>537796.61</v>
      </c>
      <c r="I18" s="22">
        <v>537796.61</v>
      </c>
      <c r="J18" s="18">
        <f t="shared" si="3"/>
        <v>3226779.66</v>
      </c>
      <c r="K18" s="23"/>
      <c r="L18" s="23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ht="38.25" customHeight="1">
      <c r="A19" s="1"/>
      <c r="B19" s="20" t="s">
        <v>16</v>
      </c>
      <c r="C19" s="21">
        <v>150000.0</v>
      </c>
      <c r="D19" s="22">
        <v>0.0</v>
      </c>
      <c r="E19" s="22">
        <v>0.0</v>
      </c>
      <c r="F19" s="22">
        <v>0.0</v>
      </c>
      <c r="G19" s="22">
        <v>0.0</v>
      </c>
      <c r="H19" s="22">
        <v>0.0</v>
      </c>
      <c r="I19" s="22">
        <v>2761.2</v>
      </c>
      <c r="J19" s="18">
        <f t="shared" si="3"/>
        <v>2761.2</v>
      </c>
      <c r="K19" s="23"/>
      <c r="L19" s="23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ht="33.75" customHeight="1">
      <c r="A20" s="1"/>
      <c r="B20" s="20" t="s">
        <v>17</v>
      </c>
      <c r="C20" s="21">
        <v>0.0</v>
      </c>
      <c r="D20" s="22">
        <v>0.0</v>
      </c>
      <c r="E20" s="22">
        <v>0.0</v>
      </c>
      <c r="F20" s="22">
        <v>0.0</v>
      </c>
      <c r="G20" s="22">
        <v>0.0</v>
      </c>
      <c r="H20" s="22">
        <v>0.0</v>
      </c>
      <c r="I20" s="22"/>
      <c r="J20" s="18">
        <f t="shared" si="3"/>
        <v>0</v>
      </c>
      <c r="K20" s="23"/>
      <c r="L20" s="23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ht="36.75" customHeight="1">
      <c r="A21" s="1"/>
      <c r="B21" s="20" t="s">
        <v>18</v>
      </c>
      <c r="C21" s="21">
        <v>6.5161458E7</v>
      </c>
      <c r="D21" s="22">
        <v>5223919.19</v>
      </c>
      <c r="E21" s="22">
        <v>5206334.64</v>
      </c>
      <c r="F21" s="22">
        <v>5187362.59</v>
      </c>
      <c r="G21" s="22">
        <v>5185833.31</v>
      </c>
      <c r="H21" s="22">
        <v>5306973.64</v>
      </c>
      <c r="I21" s="22">
        <v>5564722.62</v>
      </c>
      <c r="J21" s="18">
        <f t="shared" si="3"/>
        <v>31675145.99</v>
      </c>
      <c r="K21" s="23"/>
      <c r="L21" s="23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ht="26.25" customHeight="1">
      <c r="A22" s="1"/>
      <c r="B22" s="16" t="s">
        <v>19</v>
      </c>
      <c r="C22" s="17">
        <f t="shared" ref="C22:I22" si="4">+C23+C24+C25+C26+C27+C28+C29+C30+C31</f>
        <v>61751044</v>
      </c>
      <c r="D22" s="24">
        <f t="shared" si="4"/>
        <v>966973.33</v>
      </c>
      <c r="E22" s="24">
        <f t="shared" si="4"/>
        <v>2093096.22</v>
      </c>
      <c r="F22" s="24">
        <f t="shared" si="4"/>
        <v>2647386.25</v>
      </c>
      <c r="G22" s="24">
        <f t="shared" si="4"/>
        <v>2825928.85</v>
      </c>
      <c r="H22" s="24">
        <f t="shared" si="4"/>
        <v>3162041.28</v>
      </c>
      <c r="I22" s="24">
        <f t="shared" si="4"/>
        <v>6605541.57</v>
      </c>
      <c r="J22" s="18">
        <f t="shared" si="3"/>
        <v>18300967.5</v>
      </c>
      <c r="K22" s="23"/>
      <c r="L22" s="23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ht="22.5" customHeight="1">
      <c r="A23" s="1"/>
      <c r="B23" s="20" t="s">
        <v>20</v>
      </c>
      <c r="C23" s="25">
        <v>1.7590784E7</v>
      </c>
      <c r="D23" s="22">
        <v>668476.93</v>
      </c>
      <c r="E23" s="22">
        <v>1375114.86</v>
      </c>
      <c r="F23" s="22">
        <v>1059504.79</v>
      </c>
      <c r="G23" s="22">
        <v>1381102.09</v>
      </c>
      <c r="H23" s="22">
        <v>1009043.28</v>
      </c>
      <c r="I23" s="22">
        <v>1108097.98</v>
      </c>
      <c r="J23" s="18">
        <f t="shared" si="3"/>
        <v>6601339.93</v>
      </c>
      <c r="K23" s="23"/>
      <c r="L23" s="23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ht="39.0" customHeight="1">
      <c r="A24" s="1"/>
      <c r="B24" s="20" t="s">
        <v>21</v>
      </c>
      <c r="C24" s="21">
        <v>2430000.0</v>
      </c>
      <c r="D24" s="22">
        <v>0.0</v>
      </c>
      <c r="E24" s="22">
        <v>0.0</v>
      </c>
      <c r="F24" s="22">
        <v>180953.0</v>
      </c>
      <c r="G24" s="22">
        <v>374962.46</v>
      </c>
      <c r="H24" s="22">
        <v>307735.03</v>
      </c>
      <c r="I24" s="22">
        <v>273198.79</v>
      </c>
      <c r="J24" s="18">
        <f t="shared" si="3"/>
        <v>1136849.28</v>
      </c>
      <c r="K24" s="23"/>
      <c r="L24" s="23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ht="26.25" customHeight="1">
      <c r="A25" s="1"/>
      <c r="B25" s="20" t="s">
        <v>22</v>
      </c>
      <c r="C25" s="21">
        <v>2000000.0</v>
      </c>
      <c r="D25" s="22">
        <v>0.0</v>
      </c>
      <c r="E25" s="22">
        <v>74924.96</v>
      </c>
      <c r="F25" s="22">
        <v>413430.88</v>
      </c>
      <c r="G25" s="22">
        <v>126600.0</v>
      </c>
      <c r="H25" s="22">
        <v>195098.6</v>
      </c>
      <c r="I25" s="22">
        <v>82148.0</v>
      </c>
      <c r="J25" s="18">
        <f t="shared" si="3"/>
        <v>892202.44</v>
      </c>
      <c r="K25" s="23"/>
      <c r="L25" s="23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ht="32.25" customHeight="1">
      <c r="A26" s="1"/>
      <c r="B26" s="20" t="s">
        <v>23</v>
      </c>
      <c r="C26" s="21">
        <v>1200000.0</v>
      </c>
      <c r="D26" s="22">
        <v>0.0</v>
      </c>
      <c r="E26" s="22">
        <v>0.0</v>
      </c>
      <c r="F26" s="22">
        <v>69905.28</v>
      </c>
      <c r="G26" s="22">
        <v>0.0</v>
      </c>
      <c r="H26" s="22">
        <v>210785.47</v>
      </c>
      <c r="I26" s="22">
        <v>0.0</v>
      </c>
      <c r="J26" s="18">
        <f t="shared" si="3"/>
        <v>280690.75</v>
      </c>
      <c r="K26" s="23"/>
      <c r="L26" s="23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ht="30.0" customHeight="1">
      <c r="A27" s="1"/>
      <c r="B27" s="20" t="s">
        <v>24</v>
      </c>
      <c r="C27" s="21">
        <v>1.3805784E7</v>
      </c>
      <c r="D27" s="22">
        <v>281996.4</v>
      </c>
      <c r="E27" s="22">
        <v>423596.4</v>
      </c>
      <c r="F27" s="22">
        <v>422109.6</v>
      </c>
      <c r="G27" s="22">
        <v>706597.6</v>
      </c>
      <c r="H27" s="22">
        <v>281500.8</v>
      </c>
      <c r="I27" s="22">
        <v>2517879.0</v>
      </c>
      <c r="J27" s="18">
        <f t="shared" si="3"/>
        <v>4633679.8</v>
      </c>
      <c r="K27" s="23"/>
      <c r="L27" s="23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ht="27.0" customHeight="1">
      <c r="A28" s="1"/>
      <c r="B28" s="20" t="s">
        <v>25</v>
      </c>
      <c r="C28" s="21">
        <v>3159476.0</v>
      </c>
      <c r="D28" s="22"/>
      <c r="E28" s="22">
        <v>0.0</v>
      </c>
      <c r="F28" s="22">
        <v>0.0</v>
      </c>
      <c r="G28" s="22">
        <v>0.0</v>
      </c>
      <c r="H28" s="22">
        <v>0.0</v>
      </c>
      <c r="I28" s="22">
        <v>0.0</v>
      </c>
      <c r="J28" s="18">
        <f t="shared" si="3"/>
        <v>0</v>
      </c>
      <c r="K28" s="23"/>
      <c r="L28" s="23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ht="57.0" customHeight="1">
      <c r="A29" s="1"/>
      <c r="B29" s="20" t="s">
        <v>26</v>
      </c>
      <c r="C29" s="21">
        <v>2650000.0</v>
      </c>
      <c r="D29" s="22"/>
      <c r="E29" s="22">
        <v>0.0</v>
      </c>
      <c r="F29" s="22">
        <v>0.0</v>
      </c>
      <c r="G29" s="22">
        <v>0.0</v>
      </c>
      <c r="H29" s="22">
        <v>1000000.0</v>
      </c>
      <c r="I29" s="22">
        <v>0.0</v>
      </c>
      <c r="J29" s="18">
        <f t="shared" si="3"/>
        <v>1000000</v>
      </c>
      <c r="K29" s="23"/>
      <c r="L29" s="23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ht="54.0" customHeight="1">
      <c r="A30" s="1"/>
      <c r="B30" s="20" t="s">
        <v>27</v>
      </c>
      <c r="C30" s="21">
        <v>5915000.0</v>
      </c>
      <c r="D30" s="22">
        <v>16500.0</v>
      </c>
      <c r="E30" s="22">
        <v>219460.0</v>
      </c>
      <c r="F30" s="22">
        <v>501482.7</v>
      </c>
      <c r="G30" s="22">
        <v>236666.7</v>
      </c>
      <c r="H30" s="22">
        <v>157878.1</v>
      </c>
      <c r="I30" s="22">
        <v>768141.0</v>
      </c>
      <c r="J30" s="18">
        <f t="shared" si="3"/>
        <v>1900128.5</v>
      </c>
      <c r="K30" s="23"/>
      <c r="L30" s="2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ht="37.5" customHeight="1">
      <c r="A31" s="1"/>
      <c r="B31" s="20" t="s">
        <v>28</v>
      </c>
      <c r="C31" s="26">
        <v>1.3E7</v>
      </c>
      <c r="D31" s="22"/>
      <c r="E31" s="22">
        <v>0.0</v>
      </c>
      <c r="F31" s="22"/>
      <c r="G31" s="22">
        <v>0.0</v>
      </c>
      <c r="H31" s="22"/>
      <c r="I31" s="22">
        <v>1856076.8</v>
      </c>
      <c r="J31" s="18">
        <f t="shared" si="3"/>
        <v>1856076.8</v>
      </c>
      <c r="K31" s="23"/>
      <c r="L31" s="23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ht="28.5" customHeight="1">
      <c r="A32" s="1"/>
      <c r="B32" s="16" t="s">
        <v>29</v>
      </c>
      <c r="C32" s="17">
        <f>+C33+C34+C35+C36+C37+C38+C39+C40+C41</f>
        <v>141346778</v>
      </c>
      <c r="D32" s="27"/>
      <c r="E32" s="27">
        <f t="shared" ref="E32:I32" si="5">+E33+E34+E35+E36+E37+E38+E39+E40+E41</f>
        <v>117055.87</v>
      </c>
      <c r="F32" s="27">
        <f t="shared" si="5"/>
        <v>160491.8</v>
      </c>
      <c r="G32" s="27">
        <f t="shared" si="5"/>
        <v>623175.27</v>
      </c>
      <c r="H32" s="27">
        <f t="shared" si="5"/>
        <v>0</v>
      </c>
      <c r="I32" s="27">
        <f t="shared" si="5"/>
        <v>287560.1</v>
      </c>
      <c r="J32" s="18">
        <f t="shared" si="3"/>
        <v>1188283.04</v>
      </c>
      <c r="K32" s="23"/>
      <c r="L32" s="23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ht="40.5" customHeight="1">
      <c r="A33" s="1"/>
      <c r="B33" s="20" t="s">
        <v>30</v>
      </c>
      <c r="C33" s="21">
        <v>9.6141146E7</v>
      </c>
      <c r="D33" s="22"/>
      <c r="E33" s="22">
        <v>0.0</v>
      </c>
      <c r="F33" s="22">
        <v>0.0</v>
      </c>
      <c r="G33" s="22">
        <v>0.0</v>
      </c>
      <c r="H33" s="22"/>
      <c r="I33" s="22">
        <v>80821.74</v>
      </c>
      <c r="J33" s="18">
        <f t="shared" si="3"/>
        <v>80821.74</v>
      </c>
      <c r="K33" s="23"/>
      <c r="L33" s="23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ht="30.75" customHeight="1">
      <c r="A34" s="1"/>
      <c r="B34" s="20" t="s">
        <v>31</v>
      </c>
      <c r="C34" s="21">
        <v>820000.0</v>
      </c>
      <c r="D34" s="22"/>
      <c r="E34" s="22">
        <v>0.0</v>
      </c>
      <c r="F34" s="22">
        <v>160491.8</v>
      </c>
      <c r="G34" s="22">
        <v>0.0</v>
      </c>
      <c r="H34" s="22"/>
      <c r="I34" s="22">
        <v>106908.0</v>
      </c>
      <c r="J34" s="18">
        <f t="shared" si="3"/>
        <v>267399.8</v>
      </c>
      <c r="K34" s="23"/>
      <c r="L34" s="2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ht="36.0" customHeight="1">
      <c r="A35" s="1"/>
      <c r="B35" s="20" t="s">
        <v>32</v>
      </c>
      <c r="C35" s="21">
        <v>346000.0</v>
      </c>
      <c r="D35" s="22"/>
      <c r="E35" s="22">
        <v>0.0</v>
      </c>
      <c r="F35" s="22"/>
      <c r="G35" s="22">
        <v>0.0</v>
      </c>
      <c r="H35" s="22"/>
      <c r="I35" s="22">
        <v>0.0</v>
      </c>
      <c r="J35" s="18">
        <f t="shared" si="3"/>
        <v>0</v>
      </c>
      <c r="K35" s="23"/>
      <c r="L35" s="2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ht="30.75" customHeight="1">
      <c r="A36" s="1"/>
      <c r="B36" s="20" t="s">
        <v>33</v>
      </c>
      <c r="C36" s="21">
        <v>2.251638E7</v>
      </c>
      <c r="D36" s="22"/>
      <c r="E36" s="22">
        <v>0.0</v>
      </c>
      <c r="F36" s="22"/>
      <c r="G36" s="22">
        <v>0.0</v>
      </c>
      <c r="H36" s="22"/>
      <c r="I36" s="22">
        <v>0.0</v>
      </c>
      <c r="J36" s="18">
        <f t="shared" si="3"/>
        <v>0</v>
      </c>
      <c r="K36" s="23"/>
      <c r="L36" s="2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ht="37.5" customHeight="1">
      <c r="A37" s="1"/>
      <c r="B37" s="20" t="s">
        <v>34</v>
      </c>
      <c r="C37" s="21">
        <v>520000.0</v>
      </c>
      <c r="D37" s="22"/>
      <c r="E37" s="22">
        <v>0.0</v>
      </c>
      <c r="F37" s="22"/>
      <c r="G37" s="22">
        <v>0.0</v>
      </c>
      <c r="H37" s="22"/>
      <c r="I37" s="22">
        <v>0.0</v>
      </c>
      <c r="J37" s="18">
        <f t="shared" si="3"/>
        <v>0</v>
      </c>
      <c r="K37" s="23"/>
      <c r="L37" s="2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41.25" customHeight="1">
      <c r="A38" s="1"/>
      <c r="B38" s="20" t="s">
        <v>35</v>
      </c>
      <c r="C38" s="21">
        <v>342000.0</v>
      </c>
      <c r="D38" s="22"/>
      <c r="E38" s="22">
        <v>0.0</v>
      </c>
      <c r="F38" s="22"/>
      <c r="G38" s="22">
        <v>0.0</v>
      </c>
      <c r="H38" s="22"/>
      <c r="I38" s="22">
        <v>99830.36</v>
      </c>
      <c r="J38" s="18">
        <f t="shared" si="3"/>
        <v>99830.36</v>
      </c>
      <c r="K38" s="23"/>
      <c r="L38" s="2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47.25" customHeight="1">
      <c r="A39" s="1"/>
      <c r="B39" s="20" t="s">
        <v>36</v>
      </c>
      <c r="C39" s="21">
        <v>1.4101252E7</v>
      </c>
      <c r="D39" s="22"/>
      <c r="E39" s="22">
        <v>117055.87</v>
      </c>
      <c r="F39" s="22"/>
      <c r="G39" s="22">
        <v>0.0</v>
      </c>
      <c r="H39" s="22"/>
      <c r="I39" s="22"/>
      <c r="J39" s="18">
        <f t="shared" si="3"/>
        <v>117055.87</v>
      </c>
      <c r="K39" s="23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ht="48.0" customHeight="1">
      <c r="A40" s="1"/>
      <c r="B40" s="28" t="s">
        <v>37</v>
      </c>
      <c r="C40" s="21">
        <v>0.0</v>
      </c>
      <c r="D40" s="22"/>
      <c r="E40" s="22"/>
      <c r="F40" s="22"/>
      <c r="G40" s="22">
        <v>0.0</v>
      </c>
      <c r="H40" s="22"/>
      <c r="I40" s="22"/>
      <c r="J40" s="18">
        <f t="shared" si="3"/>
        <v>0</v>
      </c>
      <c r="K40" s="23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30.0" customHeight="1">
      <c r="A41" s="1"/>
      <c r="B41" s="20" t="s">
        <v>38</v>
      </c>
      <c r="C41" s="21">
        <v>6560000.0</v>
      </c>
      <c r="D41" s="22"/>
      <c r="E41" s="22"/>
      <c r="F41" s="22"/>
      <c r="G41" s="22">
        <v>623175.27</v>
      </c>
      <c r="H41" s="22"/>
      <c r="I41" s="22"/>
      <c r="J41" s="18">
        <f t="shared" si="3"/>
        <v>623175.27</v>
      </c>
      <c r="K41" s="23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ht="31.5" customHeight="1">
      <c r="A42" s="1"/>
      <c r="B42" s="16" t="s">
        <v>39</v>
      </c>
      <c r="C42" s="17">
        <f t="shared" ref="C42:I42" si="6">+C43+C48</f>
        <v>378135253</v>
      </c>
      <c r="D42" s="17">
        <f t="shared" si="6"/>
        <v>8105849.73</v>
      </c>
      <c r="E42" s="17">
        <f t="shared" si="6"/>
        <v>52469384.49</v>
      </c>
      <c r="F42" s="17">
        <f t="shared" si="6"/>
        <v>28432167.38</v>
      </c>
      <c r="G42" s="17">
        <f t="shared" si="6"/>
        <v>31143586</v>
      </c>
      <c r="H42" s="17">
        <f t="shared" si="6"/>
        <v>31465793.64</v>
      </c>
      <c r="I42" s="17">
        <f t="shared" si="6"/>
        <v>29763016.96</v>
      </c>
      <c r="J42" s="18">
        <f t="shared" si="3"/>
        <v>181379798.2</v>
      </c>
      <c r="K42" s="23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ht="42.0" customHeight="1">
      <c r="A43" s="1"/>
      <c r="B43" s="20" t="s">
        <v>40</v>
      </c>
      <c r="C43" s="21">
        <v>3.77635253E8</v>
      </c>
      <c r="D43" s="21">
        <v>8105849.73</v>
      </c>
      <c r="E43" s="21">
        <v>5.246938449E7</v>
      </c>
      <c r="F43" s="21">
        <v>2.843216738E7</v>
      </c>
      <c r="G43" s="21">
        <v>3.1143586E7</v>
      </c>
      <c r="H43" s="21">
        <v>3.146579364E7</v>
      </c>
      <c r="I43" s="21">
        <v>2.976301696E7</v>
      </c>
      <c r="J43" s="18">
        <f t="shared" si="3"/>
        <v>181379798.2</v>
      </c>
      <c r="K43" s="23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ht="46.5" customHeight="1">
      <c r="A44" s="1"/>
      <c r="B44" s="20" t="s">
        <v>41</v>
      </c>
      <c r="C44" s="21"/>
      <c r="D44" s="22"/>
      <c r="E44" s="22">
        <v>0.0</v>
      </c>
      <c r="F44" s="22"/>
      <c r="G44" s="22">
        <v>0.0</v>
      </c>
      <c r="H44" s="22"/>
      <c r="I44" s="22"/>
      <c r="J44" s="18">
        <f t="shared" si="3"/>
        <v>0</v>
      </c>
      <c r="K44" s="23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ht="46.5" customHeight="1">
      <c r="A45" s="1"/>
      <c r="B45" s="20" t="s">
        <v>42</v>
      </c>
      <c r="C45" s="21"/>
      <c r="D45" s="22"/>
      <c r="E45" s="22">
        <v>0.0</v>
      </c>
      <c r="F45" s="22"/>
      <c r="G45" s="22">
        <v>0.0</v>
      </c>
      <c r="H45" s="22"/>
      <c r="I45" s="22"/>
      <c r="J45" s="18">
        <f t="shared" si="3"/>
        <v>0</v>
      </c>
      <c r="K45" s="23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ht="48.0" customHeight="1">
      <c r="A46" s="1"/>
      <c r="B46" s="20" t="s">
        <v>43</v>
      </c>
      <c r="C46" s="21"/>
      <c r="D46" s="22"/>
      <c r="E46" s="22">
        <v>0.0</v>
      </c>
      <c r="F46" s="22"/>
      <c r="G46" s="22">
        <v>0.0</v>
      </c>
      <c r="H46" s="22"/>
      <c r="I46" s="22"/>
      <c r="J46" s="18">
        <f t="shared" si="3"/>
        <v>0</v>
      </c>
      <c r="K46" s="23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ht="48.75" customHeight="1">
      <c r="A47" s="1"/>
      <c r="B47" s="20" t="s">
        <v>44</v>
      </c>
      <c r="C47" s="21"/>
      <c r="D47" s="22"/>
      <c r="E47" s="22">
        <v>0.0</v>
      </c>
      <c r="F47" s="22"/>
      <c r="G47" s="22">
        <v>0.0</v>
      </c>
      <c r="H47" s="22"/>
      <c r="I47" s="22"/>
      <c r="J47" s="18">
        <f t="shared" si="3"/>
        <v>0</v>
      </c>
      <c r="K47" s="23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ht="39.0" customHeight="1">
      <c r="A48" s="1"/>
      <c r="B48" s="20" t="s">
        <v>45</v>
      </c>
      <c r="C48" s="21">
        <v>500000.0</v>
      </c>
      <c r="D48" s="22"/>
      <c r="E48" s="22">
        <v>0.0</v>
      </c>
      <c r="F48" s="22"/>
      <c r="G48" s="22">
        <v>0.0</v>
      </c>
      <c r="H48" s="22"/>
      <c r="I48" s="22"/>
      <c r="J48" s="18">
        <f t="shared" si="3"/>
        <v>0</v>
      </c>
      <c r="K48" s="23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ht="39.0" customHeight="1">
      <c r="A49" s="1"/>
      <c r="B49" s="20" t="s">
        <v>46</v>
      </c>
      <c r="C49" s="29"/>
      <c r="D49" s="22"/>
      <c r="E49" s="22">
        <v>0.0</v>
      </c>
      <c r="F49" s="22"/>
      <c r="G49" s="22">
        <v>0.0</v>
      </c>
      <c r="H49" s="22"/>
      <c r="I49" s="22"/>
      <c r="J49" s="18">
        <f t="shared" si="3"/>
        <v>0</v>
      </c>
      <c r="K49" s="23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25.5" customHeight="1">
      <c r="A50" s="1"/>
      <c r="B50" s="16" t="s">
        <v>47</v>
      </c>
      <c r="C50" s="29"/>
      <c r="D50" s="22"/>
      <c r="E50" s="22">
        <v>0.0</v>
      </c>
      <c r="F50" s="22"/>
      <c r="G50" s="22">
        <v>0.0</v>
      </c>
      <c r="H50" s="22"/>
      <c r="I50" s="22"/>
      <c r="J50" s="18">
        <f t="shared" si="3"/>
        <v>0</v>
      </c>
      <c r="K50" s="23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ht="44.25" customHeight="1">
      <c r="A51" s="1"/>
      <c r="B51" s="20" t="s">
        <v>48</v>
      </c>
      <c r="C51" s="29"/>
      <c r="D51" s="22"/>
      <c r="E51" s="22">
        <v>0.0</v>
      </c>
      <c r="F51" s="22"/>
      <c r="G51" s="22">
        <v>0.0</v>
      </c>
      <c r="H51" s="22"/>
      <c r="I51" s="22"/>
      <c r="J51" s="18">
        <f t="shared" si="3"/>
        <v>0</v>
      </c>
      <c r="K51" s="23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45.0" customHeight="1">
      <c r="A52" s="1"/>
      <c r="B52" s="20" t="s">
        <v>49</v>
      </c>
      <c r="C52" s="29"/>
      <c r="D52" s="22"/>
      <c r="E52" s="22">
        <v>0.0</v>
      </c>
      <c r="F52" s="22"/>
      <c r="G52" s="22">
        <v>0.0</v>
      </c>
      <c r="H52" s="22"/>
      <c r="I52" s="22"/>
      <c r="J52" s="18">
        <f t="shared" si="3"/>
        <v>0</v>
      </c>
      <c r="K52" s="23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ht="39.75" customHeight="1">
      <c r="A53" s="1"/>
      <c r="B53" s="20" t="s">
        <v>50</v>
      </c>
      <c r="C53" s="29"/>
      <c r="D53" s="22"/>
      <c r="E53" s="22">
        <v>0.0</v>
      </c>
      <c r="F53" s="22"/>
      <c r="G53" s="22">
        <v>0.0</v>
      </c>
      <c r="H53" s="22"/>
      <c r="I53" s="22"/>
      <c r="J53" s="18">
        <f t="shared" si="3"/>
        <v>0</v>
      </c>
      <c r="K53" s="23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ht="51.0" customHeight="1">
      <c r="A54" s="1"/>
      <c r="B54" s="20" t="s">
        <v>51</v>
      </c>
      <c r="C54" s="29"/>
      <c r="D54" s="22"/>
      <c r="E54" s="22">
        <v>0.0</v>
      </c>
      <c r="F54" s="22"/>
      <c r="G54" s="22">
        <v>0.0</v>
      </c>
      <c r="H54" s="22"/>
      <c r="I54" s="22"/>
      <c r="J54" s="18">
        <f t="shared" si="3"/>
        <v>0</v>
      </c>
      <c r="K54" s="23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ht="51.0" customHeight="1">
      <c r="A55" s="1"/>
      <c r="B55" s="20" t="s">
        <v>52</v>
      </c>
      <c r="C55" s="29"/>
      <c r="D55" s="22"/>
      <c r="E55" s="22">
        <v>0.0</v>
      </c>
      <c r="F55" s="22"/>
      <c r="G55" s="22">
        <v>0.0</v>
      </c>
      <c r="H55" s="22"/>
      <c r="I55" s="22"/>
      <c r="J55" s="18">
        <f t="shared" si="3"/>
        <v>0</v>
      </c>
      <c r="K55" s="23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ht="41.25" customHeight="1">
      <c r="A56" s="1"/>
      <c r="B56" s="20" t="s">
        <v>53</v>
      </c>
      <c r="C56" s="29"/>
      <c r="D56" s="22"/>
      <c r="E56" s="22">
        <v>0.0</v>
      </c>
      <c r="F56" s="22"/>
      <c r="G56" s="22">
        <v>0.0</v>
      </c>
      <c r="H56" s="22"/>
      <c r="I56" s="22"/>
      <c r="J56" s="18">
        <f t="shared" si="3"/>
        <v>0</v>
      </c>
      <c r="K56" s="23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ht="42.0" customHeight="1">
      <c r="A57" s="1"/>
      <c r="B57" s="20" t="s">
        <v>54</v>
      </c>
      <c r="C57" s="29"/>
      <c r="D57" s="22"/>
      <c r="E57" s="22">
        <v>0.0</v>
      </c>
      <c r="F57" s="22"/>
      <c r="G57" s="22">
        <v>0.0</v>
      </c>
      <c r="H57" s="22"/>
      <c r="I57" s="22"/>
      <c r="J57" s="18">
        <f t="shared" si="3"/>
        <v>0</v>
      </c>
      <c r="K57" s="23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ht="41.25" customHeight="1">
      <c r="A58" s="1"/>
      <c r="B58" s="16" t="s">
        <v>55</v>
      </c>
      <c r="C58" s="17">
        <f>+C59+C60+C61+C62+C63+C64+C66</f>
        <v>44470000</v>
      </c>
      <c r="D58" s="27"/>
      <c r="E58" s="27"/>
      <c r="F58" s="27">
        <f>+F59+F63+F64</f>
        <v>301767.3</v>
      </c>
      <c r="G58" s="27">
        <f t="shared" ref="G58:I58" si="7">+G59+G63+G64+G61</f>
        <v>824952</v>
      </c>
      <c r="H58" s="27">
        <f t="shared" si="7"/>
        <v>0</v>
      </c>
      <c r="I58" s="27">
        <f t="shared" si="7"/>
        <v>0</v>
      </c>
      <c r="J58" s="18">
        <f t="shared" si="3"/>
        <v>1126719.3</v>
      </c>
      <c r="K58" s="23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ht="25.5" customHeight="1">
      <c r="A59" s="1"/>
      <c r="B59" s="20" t="s">
        <v>56</v>
      </c>
      <c r="C59" s="21">
        <v>4000000.0</v>
      </c>
      <c r="D59" s="22"/>
      <c r="E59" s="22"/>
      <c r="F59" s="22">
        <v>196157.3</v>
      </c>
      <c r="G59" s="22">
        <v>0.0</v>
      </c>
      <c r="H59" s="22"/>
      <c r="I59" s="22"/>
      <c r="J59" s="18">
        <f t="shared" si="3"/>
        <v>196157.3</v>
      </c>
      <c r="K59" s="23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ht="41.25" customHeight="1">
      <c r="A60" s="1"/>
      <c r="B60" s="20" t="s">
        <v>57</v>
      </c>
      <c r="C60" s="21">
        <v>600000.0</v>
      </c>
      <c r="D60" s="22"/>
      <c r="E60" s="22"/>
      <c r="F60" s="22"/>
      <c r="G60" s="22">
        <v>0.0</v>
      </c>
      <c r="H60" s="22"/>
      <c r="I60" s="22"/>
      <c r="J60" s="18">
        <f t="shared" si="3"/>
        <v>0</v>
      </c>
      <c r="K60" s="23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ht="33.75" customHeight="1">
      <c r="A61" s="1"/>
      <c r="B61" s="20" t="s">
        <v>58</v>
      </c>
      <c r="C61" s="21">
        <v>1000000.0</v>
      </c>
      <c r="D61" s="22"/>
      <c r="E61" s="22"/>
      <c r="F61" s="22"/>
      <c r="G61" s="22">
        <v>824952.0</v>
      </c>
      <c r="H61" s="22"/>
      <c r="I61" s="22"/>
      <c r="J61" s="18">
        <f t="shared" si="3"/>
        <v>824952</v>
      </c>
      <c r="K61" s="23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ht="53.25" customHeight="1">
      <c r="A62" s="1"/>
      <c r="B62" s="20" t="s">
        <v>59</v>
      </c>
      <c r="C62" s="21">
        <v>3.351E7</v>
      </c>
      <c r="D62" s="22"/>
      <c r="E62" s="22"/>
      <c r="F62" s="22"/>
      <c r="G62" s="22"/>
      <c r="H62" s="22"/>
      <c r="I62" s="22"/>
      <c r="J62" s="18">
        <f t="shared" si="3"/>
        <v>0</v>
      </c>
      <c r="K62" s="23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ht="41.25" customHeight="1">
      <c r="A63" s="1"/>
      <c r="B63" s="20" t="s">
        <v>60</v>
      </c>
      <c r="C63" s="21">
        <v>1660000.0</v>
      </c>
      <c r="D63" s="22"/>
      <c r="E63" s="22"/>
      <c r="F63" s="22">
        <v>43365.0</v>
      </c>
      <c r="G63" s="22"/>
      <c r="H63" s="22"/>
      <c r="I63" s="22"/>
      <c r="J63" s="18">
        <f t="shared" si="3"/>
        <v>43365</v>
      </c>
      <c r="K63" s="23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ht="39.0" customHeight="1">
      <c r="A64" s="1"/>
      <c r="B64" s="20" t="s">
        <v>61</v>
      </c>
      <c r="C64" s="21">
        <v>100000.0</v>
      </c>
      <c r="D64" s="22"/>
      <c r="E64" s="22"/>
      <c r="F64" s="22">
        <v>62245.0</v>
      </c>
      <c r="G64" s="22"/>
      <c r="H64" s="22"/>
      <c r="I64" s="22"/>
      <c r="J64" s="18">
        <f t="shared" si="3"/>
        <v>62245</v>
      </c>
      <c r="K64" s="23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ht="43.5" customHeight="1">
      <c r="A65" s="1"/>
      <c r="B65" s="28" t="s">
        <v>62</v>
      </c>
      <c r="C65" s="21">
        <v>0.0</v>
      </c>
      <c r="D65" s="22"/>
      <c r="E65" s="22"/>
      <c r="F65" s="22"/>
      <c r="G65" s="22"/>
      <c r="H65" s="22"/>
      <c r="I65" s="22"/>
      <c r="J65" s="18">
        <f t="shared" si="3"/>
        <v>0</v>
      </c>
      <c r="K65" s="23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ht="29.25" customHeight="1">
      <c r="A66" s="1"/>
      <c r="B66" s="20" t="s">
        <v>63</v>
      </c>
      <c r="C66" s="21">
        <v>3600000.0</v>
      </c>
      <c r="D66" s="22"/>
      <c r="E66" s="22"/>
      <c r="F66" s="22"/>
      <c r="G66" s="22"/>
      <c r="H66" s="22"/>
      <c r="I66" s="22"/>
      <c r="J66" s="18">
        <f t="shared" si="3"/>
        <v>0</v>
      </c>
      <c r="K66" s="23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ht="53.25" customHeight="1">
      <c r="A67" s="1"/>
      <c r="B67" s="20" t="s">
        <v>64</v>
      </c>
      <c r="C67" s="17"/>
      <c r="D67" s="22"/>
      <c r="E67" s="22"/>
      <c r="F67" s="22"/>
      <c r="G67" s="22"/>
      <c r="H67" s="22"/>
      <c r="I67" s="22"/>
      <c r="J67" s="18">
        <f t="shared" si="3"/>
        <v>0</v>
      </c>
      <c r="K67" s="23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ht="27.0" customHeight="1">
      <c r="A68" s="1"/>
      <c r="B68" s="16" t="s">
        <v>65</v>
      </c>
      <c r="C68" s="17">
        <v>600000.0</v>
      </c>
      <c r="D68" s="22"/>
      <c r="E68" s="22"/>
      <c r="F68" s="22"/>
      <c r="G68" s="22"/>
      <c r="H68" s="27">
        <f t="shared" ref="H68:I68" si="8">+H69</f>
        <v>600000</v>
      </c>
      <c r="I68" s="27" t="str">
        <f t="shared" si="8"/>
        <v/>
      </c>
      <c r="J68" s="18">
        <f t="shared" si="3"/>
        <v>600000</v>
      </c>
      <c r="K68" s="23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ht="32.25" customHeight="1">
      <c r="A69" s="1"/>
      <c r="B69" s="20" t="s">
        <v>66</v>
      </c>
      <c r="C69" s="21">
        <v>600000.0</v>
      </c>
      <c r="D69" s="22"/>
      <c r="E69" s="22"/>
      <c r="F69" s="22"/>
      <c r="G69" s="22"/>
      <c r="H69" s="22">
        <v>600000.0</v>
      </c>
      <c r="I69" s="22"/>
      <c r="J69" s="18">
        <f t="shared" si="3"/>
        <v>600000</v>
      </c>
      <c r="K69" s="23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ht="24.75" customHeight="1">
      <c r="A70" s="1"/>
      <c r="B70" s="20" t="s">
        <v>67</v>
      </c>
      <c r="C70" s="21">
        <v>0.0</v>
      </c>
      <c r="D70" s="22"/>
      <c r="E70" s="22"/>
      <c r="F70" s="22"/>
      <c r="G70" s="22"/>
      <c r="H70" s="22"/>
      <c r="I70" s="22"/>
      <c r="J70" s="18">
        <f t="shared" si="3"/>
        <v>0</v>
      </c>
      <c r="K70" s="23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ht="33.75" customHeight="1">
      <c r="A71" s="1"/>
      <c r="B71" s="20" t="s">
        <v>68</v>
      </c>
      <c r="C71" s="21">
        <v>0.0</v>
      </c>
      <c r="D71" s="22"/>
      <c r="E71" s="22"/>
      <c r="F71" s="22"/>
      <c r="G71" s="22"/>
      <c r="H71" s="22"/>
      <c r="I71" s="22"/>
      <c r="J71" s="18">
        <f t="shared" si="3"/>
        <v>0</v>
      </c>
      <c r="K71" s="23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ht="57.0" customHeight="1">
      <c r="A72" s="1"/>
      <c r="B72" s="28" t="s">
        <v>69</v>
      </c>
      <c r="C72" s="21">
        <v>0.0</v>
      </c>
      <c r="D72" s="22"/>
      <c r="E72" s="22"/>
      <c r="F72" s="22"/>
      <c r="G72" s="22"/>
      <c r="H72" s="22"/>
      <c r="I72" s="22"/>
      <c r="J72" s="18">
        <f t="shared" si="3"/>
        <v>0</v>
      </c>
      <c r="K72" s="23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ht="48.75" customHeight="1">
      <c r="A73" s="1"/>
      <c r="B73" s="30" t="s">
        <v>70</v>
      </c>
      <c r="C73" s="21">
        <v>0.0</v>
      </c>
      <c r="D73" s="22"/>
      <c r="E73" s="22"/>
      <c r="F73" s="22"/>
      <c r="G73" s="22"/>
      <c r="H73" s="22"/>
      <c r="I73" s="22"/>
      <c r="J73" s="18">
        <f t="shared" si="3"/>
        <v>0</v>
      </c>
      <c r="K73" s="23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ht="27.0" customHeight="1">
      <c r="A74" s="1"/>
      <c r="B74" s="28" t="s">
        <v>71</v>
      </c>
      <c r="C74" s="21">
        <v>0.0</v>
      </c>
      <c r="D74" s="22"/>
      <c r="E74" s="22"/>
      <c r="F74" s="22"/>
      <c r="G74" s="22"/>
      <c r="H74" s="22"/>
      <c r="I74" s="22"/>
      <c r="J74" s="18">
        <f t="shared" si="3"/>
        <v>0</v>
      </c>
      <c r="K74" s="23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ht="49.5" customHeight="1">
      <c r="A75" s="1"/>
      <c r="B75" s="20" t="s">
        <v>72</v>
      </c>
      <c r="C75" s="21">
        <v>0.0</v>
      </c>
      <c r="D75" s="22"/>
      <c r="E75" s="22"/>
      <c r="F75" s="22"/>
      <c r="G75" s="22"/>
      <c r="H75" s="22"/>
      <c r="I75" s="22"/>
      <c r="J75" s="18">
        <f t="shared" si="3"/>
        <v>0</v>
      </c>
      <c r="K75" s="23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ht="30.0" customHeight="1">
      <c r="A76" s="1"/>
      <c r="B76" s="16" t="s">
        <v>73</v>
      </c>
      <c r="C76" s="21">
        <v>0.0</v>
      </c>
      <c r="D76" s="22"/>
      <c r="E76" s="22"/>
      <c r="F76" s="22"/>
      <c r="G76" s="22"/>
      <c r="H76" s="22"/>
      <c r="I76" s="22"/>
      <c r="J76" s="18">
        <f t="shared" si="3"/>
        <v>0</v>
      </c>
      <c r="K76" s="23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ht="36.0" customHeight="1">
      <c r="A77" s="1"/>
      <c r="B77" s="20" t="s">
        <v>74</v>
      </c>
      <c r="C77" s="21">
        <v>0.0</v>
      </c>
      <c r="D77" s="22"/>
      <c r="E77" s="22"/>
      <c r="F77" s="22"/>
      <c r="G77" s="22"/>
      <c r="H77" s="22"/>
      <c r="I77" s="22"/>
      <c r="J77" s="18">
        <f t="shared" si="3"/>
        <v>0</v>
      </c>
      <c r="K77" s="23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ht="36.0" customHeight="1">
      <c r="A78" s="1"/>
      <c r="B78" s="28" t="s">
        <v>75</v>
      </c>
      <c r="C78" s="21">
        <v>0.0</v>
      </c>
      <c r="D78" s="22"/>
      <c r="E78" s="22"/>
      <c r="F78" s="22"/>
      <c r="G78" s="22"/>
      <c r="H78" s="22"/>
      <c r="I78" s="22"/>
      <c r="J78" s="18">
        <f t="shared" si="3"/>
        <v>0</v>
      </c>
      <c r="K78" s="23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ht="42.75" customHeight="1">
      <c r="A79" s="1"/>
      <c r="B79" s="20" t="s">
        <v>76</v>
      </c>
      <c r="C79" s="21">
        <v>0.0</v>
      </c>
      <c r="D79" s="22"/>
      <c r="E79" s="22"/>
      <c r="F79" s="22"/>
      <c r="G79" s="22"/>
      <c r="H79" s="22"/>
      <c r="I79" s="22"/>
      <c r="J79" s="18">
        <f t="shared" si="3"/>
        <v>0</v>
      </c>
      <c r="K79" s="23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ht="27.75" customHeight="1">
      <c r="A80" s="1"/>
      <c r="B80" s="31" t="s">
        <v>77</v>
      </c>
      <c r="C80" s="32"/>
      <c r="D80" s="22"/>
      <c r="E80" s="22"/>
      <c r="F80" s="22"/>
      <c r="G80" s="22"/>
      <c r="H80" s="22"/>
      <c r="I80" s="22"/>
      <c r="J80" s="18">
        <f t="shared" si="3"/>
        <v>0</v>
      </c>
      <c r="K80" s="23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ht="21.0" customHeight="1">
      <c r="A81" s="1"/>
      <c r="B81" s="20"/>
      <c r="C81" s="21">
        <v>0.0</v>
      </c>
      <c r="D81" s="22"/>
      <c r="E81" s="22"/>
      <c r="F81" s="22"/>
      <c r="G81" s="22"/>
      <c r="H81" s="22"/>
      <c r="I81" s="22"/>
      <c r="J81" s="18">
        <f t="shared" si="3"/>
        <v>0</v>
      </c>
      <c r="K81" s="23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ht="31.5" customHeight="1">
      <c r="A82" s="1"/>
      <c r="B82" s="16" t="s">
        <v>78</v>
      </c>
      <c r="C82" s="21">
        <v>0.0</v>
      </c>
      <c r="D82" s="22"/>
      <c r="E82" s="22"/>
      <c r="F82" s="22"/>
      <c r="G82" s="22"/>
      <c r="H82" s="22"/>
      <c r="I82" s="22"/>
      <c r="J82" s="18">
        <f t="shared" si="3"/>
        <v>0</v>
      </c>
      <c r="K82" s="23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ht="36.75" customHeight="1">
      <c r="A83" s="1"/>
      <c r="B83" s="16" t="s">
        <v>79</v>
      </c>
      <c r="C83" s="21">
        <v>0.0</v>
      </c>
      <c r="D83" s="22"/>
      <c r="E83" s="22"/>
      <c r="F83" s="22"/>
      <c r="G83" s="22"/>
      <c r="H83" s="22"/>
      <c r="I83" s="22"/>
      <c r="J83" s="18">
        <f t="shared" si="3"/>
        <v>0</v>
      </c>
      <c r="K83" s="23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ht="38.25" customHeight="1">
      <c r="A84" s="1"/>
      <c r="B84" s="20" t="s">
        <v>80</v>
      </c>
      <c r="C84" s="21">
        <v>0.0</v>
      </c>
      <c r="D84" s="22"/>
      <c r="E84" s="22"/>
      <c r="F84" s="22"/>
      <c r="G84" s="22"/>
      <c r="H84" s="22"/>
      <c r="I84" s="22"/>
      <c r="J84" s="18">
        <f t="shared" si="3"/>
        <v>0</v>
      </c>
      <c r="K84" s="23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ht="33.75" customHeight="1">
      <c r="A85" s="1"/>
      <c r="B85" s="20" t="s">
        <v>81</v>
      </c>
      <c r="C85" s="21">
        <v>0.0</v>
      </c>
      <c r="D85" s="22"/>
      <c r="E85" s="22"/>
      <c r="F85" s="22"/>
      <c r="G85" s="22"/>
      <c r="H85" s="22"/>
      <c r="I85" s="22"/>
      <c r="J85" s="18">
        <f t="shared" si="3"/>
        <v>0</v>
      </c>
      <c r="K85" s="23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ht="27.0" customHeight="1">
      <c r="A86" s="1"/>
      <c r="B86" s="16" t="s">
        <v>82</v>
      </c>
      <c r="C86" s="21">
        <v>0.0</v>
      </c>
      <c r="D86" s="22"/>
      <c r="E86" s="22"/>
      <c r="F86" s="22"/>
      <c r="G86" s="22"/>
      <c r="H86" s="22"/>
      <c r="I86" s="22"/>
      <c r="J86" s="18">
        <f t="shared" si="3"/>
        <v>0</v>
      </c>
      <c r="K86" s="23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ht="46.5" customHeight="1">
      <c r="A87" s="1"/>
      <c r="B87" s="20" t="s">
        <v>83</v>
      </c>
      <c r="C87" s="21">
        <v>0.0</v>
      </c>
      <c r="D87" s="22"/>
      <c r="E87" s="22"/>
      <c r="F87" s="22"/>
      <c r="G87" s="22"/>
      <c r="H87" s="22"/>
      <c r="I87" s="22"/>
      <c r="J87" s="18">
        <f t="shared" si="3"/>
        <v>0</v>
      </c>
      <c r="K87" s="23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ht="36.75" customHeight="1">
      <c r="A88" s="1"/>
      <c r="B88" s="20" t="s">
        <v>84</v>
      </c>
      <c r="C88" s="21">
        <v>0.0</v>
      </c>
      <c r="D88" s="22"/>
      <c r="E88" s="22"/>
      <c r="F88" s="22"/>
      <c r="G88" s="22"/>
      <c r="H88" s="22"/>
      <c r="I88" s="22"/>
      <c r="J88" s="18">
        <f t="shared" si="3"/>
        <v>0</v>
      </c>
      <c r="K88" s="23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ht="43.5" customHeight="1">
      <c r="A89" s="1"/>
      <c r="B89" s="16" t="s">
        <v>85</v>
      </c>
      <c r="C89" s="21">
        <v>0.0</v>
      </c>
      <c r="D89" s="22"/>
      <c r="E89" s="22"/>
      <c r="F89" s="22"/>
      <c r="G89" s="22"/>
      <c r="H89" s="22"/>
      <c r="I89" s="22"/>
      <c r="J89" s="18">
        <f t="shared" si="3"/>
        <v>0</v>
      </c>
      <c r="K89" s="23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ht="34.5" customHeight="1">
      <c r="A90" s="1"/>
      <c r="B90" s="20" t="s">
        <v>86</v>
      </c>
      <c r="C90" s="21">
        <v>0.0</v>
      </c>
      <c r="D90" s="22"/>
      <c r="E90" s="22"/>
      <c r="F90" s="22"/>
      <c r="G90" s="22"/>
      <c r="H90" s="22"/>
      <c r="I90" s="22"/>
      <c r="J90" s="18">
        <f t="shared" si="3"/>
        <v>0</v>
      </c>
      <c r="K90" s="23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ht="33.75" customHeight="1">
      <c r="A91" s="1"/>
      <c r="B91" s="31" t="s">
        <v>87</v>
      </c>
      <c r="C91" s="33"/>
      <c r="D91" s="22"/>
      <c r="E91" s="22"/>
      <c r="F91" s="22"/>
      <c r="G91" s="22"/>
      <c r="H91" s="22"/>
      <c r="I91" s="22"/>
      <c r="J91" s="18">
        <f t="shared" si="3"/>
        <v>0</v>
      </c>
      <c r="K91" s="23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ht="15.75" customHeight="1">
      <c r="A92" s="1"/>
      <c r="B92" s="34"/>
      <c r="C92" s="35">
        <v>0.0</v>
      </c>
      <c r="D92" s="36"/>
      <c r="E92" s="36"/>
      <c r="F92" s="36"/>
      <c r="G92" s="36"/>
      <c r="H92" s="36"/>
      <c r="I92" s="36"/>
      <c r="J92" s="37">
        <f t="shared" si="3"/>
        <v>0</v>
      </c>
      <c r="K92" s="23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ht="15.75" customHeight="1">
      <c r="A93" s="1"/>
      <c r="B93" s="38" t="s">
        <v>88</v>
      </c>
      <c r="C93" s="39">
        <f>+C16+C22+C32+C42+C58+C68</f>
        <v>1167387478</v>
      </c>
      <c r="D93" s="40">
        <f t="shared" ref="D93:G93" si="9">+D16+D22+D32+D42+D58</f>
        <v>49236580.18</v>
      </c>
      <c r="E93" s="40">
        <f t="shared" si="9"/>
        <v>94710702.47</v>
      </c>
      <c r="F93" s="40">
        <f t="shared" si="9"/>
        <v>71424173.24</v>
      </c>
      <c r="G93" s="40">
        <f t="shared" si="9"/>
        <v>76773227.21</v>
      </c>
      <c r="H93" s="40">
        <f t="shared" ref="H93:J93" si="10">+H16+H22+H32+H42+H58+H68</f>
        <v>76198779.98</v>
      </c>
      <c r="I93" s="40">
        <f t="shared" si="10"/>
        <v>79357631.78</v>
      </c>
      <c r="J93" s="40">
        <f t="shared" si="10"/>
        <v>447701094.9</v>
      </c>
      <c r="K93" s="12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ht="15.75" customHeight="1">
      <c r="A94" s="1"/>
      <c r="B94" s="1"/>
      <c r="C94" s="7"/>
      <c r="D94" s="12"/>
      <c r="E94" s="12"/>
      <c r="F94" s="12"/>
      <c r="G94" s="12"/>
      <c r="H94" s="12"/>
      <c r="I94" s="12"/>
      <c r="J94" s="12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ht="15.75" customHeight="1">
      <c r="A95" s="1"/>
      <c r="B95" s="41" t="s">
        <v>89</v>
      </c>
      <c r="C95" s="42"/>
      <c r="D95" s="43"/>
      <c r="E95" s="43"/>
      <c r="F95" s="43"/>
      <c r="G95" s="43"/>
      <c r="H95" s="43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ht="18.75" customHeight="1">
      <c r="A96" s="1"/>
      <c r="B96" s="44" t="s">
        <v>90</v>
      </c>
      <c r="C96" s="42"/>
      <c r="D96" s="43"/>
      <c r="E96" s="43"/>
      <c r="F96" s="43"/>
      <c r="G96" s="43"/>
      <c r="H96" s="43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ht="19.5" customHeight="1">
      <c r="A97" s="1"/>
      <c r="B97" s="44" t="s">
        <v>91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ht="19.5" customHeight="1">
      <c r="A98" s="1"/>
      <c r="B98" s="44" t="s">
        <v>92</v>
      </c>
      <c r="G98" s="43"/>
      <c r="H98" s="43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ht="18.75" customHeight="1">
      <c r="A99" s="1"/>
      <c r="B99" s="44" t="s">
        <v>93</v>
      </c>
      <c r="F99" s="43"/>
      <c r="G99" s="43"/>
      <c r="H99" s="43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ht="18.75" customHeight="1">
      <c r="A100" s="1"/>
      <c r="B100" s="44" t="s">
        <v>94</v>
      </c>
      <c r="G100" s="43"/>
      <c r="H100" s="43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ht="15.75" customHeight="1">
      <c r="A101" s="1"/>
      <c r="B101" s="45"/>
      <c r="C101" s="46"/>
      <c r="D101" s="45"/>
      <c r="E101" s="45"/>
      <c r="F101" s="45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ht="15.75" customHeight="1">
      <c r="A102" s="1"/>
      <c r="B102" s="1"/>
      <c r="C102" s="7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ht="15.75" customHeight="1">
      <c r="A103" s="1"/>
      <c r="B103" s="1"/>
      <c r="C103" s="7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ht="15.75" customHeight="1">
      <c r="A104" s="1"/>
      <c r="B104" s="1"/>
      <c r="C104" s="7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ht="15.75" customHeight="1">
      <c r="A105" s="1"/>
      <c r="B105" s="1"/>
      <c r="C105" s="7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ht="15.75" customHeight="1">
      <c r="A106" s="1"/>
      <c r="B106" s="1"/>
      <c r="C106" s="7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ht="15.75" customHeight="1">
      <c r="A107" s="1"/>
      <c r="B107" s="1"/>
      <c r="C107" s="7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ht="15.75" customHeight="1">
      <c r="A108" s="1"/>
      <c r="B108" s="1"/>
      <c r="C108" s="7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ht="15.75" customHeight="1">
      <c r="A109" s="1"/>
      <c r="B109" s="1"/>
      <c r="C109" s="7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ht="15.75" customHeight="1">
      <c r="A110" s="1"/>
      <c r="B110" s="1"/>
      <c r="C110" s="7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ht="15.75" customHeight="1">
      <c r="A111" s="1"/>
      <c r="B111" s="1"/>
      <c r="C111" s="7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</sheetData>
  <mergeCells count="9">
    <mergeCell ref="B99:E99"/>
    <mergeCell ref="B100:F100"/>
    <mergeCell ref="B1:C1"/>
    <mergeCell ref="B9:J9"/>
    <mergeCell ref="B10:J10"/>
    <mergeCell ref="B11:J11"/>
    <mergeCell ref="B12:J12"/>
    <mergeCell ref="B97:H97"/>
    <mergeCell ref="B98:F98"/>
  </mergeCells>
  <printOptions horizontalCentered="1" verticalCentered="1"/>
  <pageMargins bottom="0.17000000000000035" footer="0.0" header="0.0" left="0.14145234493192133" right="0.15748031496062992" top="0.2755905511811024"/>
  <pageSetup scale="6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