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hSMQDHXJFfD4Jrytu1Vjh2JA7Kvw=="/>
    </ext>
  </extLst>
</workbook>
</file>

<file path=xl/sharedStrings.xml><?xml version="1.0" encoding="utf-8"?>
<sst xmlns="http://schemas.openxmlformats.org/spreadsheetml/2006/main" count="93" uniqueCount="93">
  <si>
    <t>DESDE 01  DE ENERO HASTA 30 DE ABRIL, AÑO 2023</t>
  </si>
  <si>
    <t xml:space="preserve">Ejecución de Gastos y Aplicaciones Financieras </t>
  </si>
  <si>
    <t>VALORES En RD$</t>
  </si>
  <si>
    <t>DETALLE</t>
  </si>
  <si>
    <t>PRESUPUESTO APROBADO</t>
  </si>
  <si>
    <t>ENERO</t>
  </si>
  <si>
    <t>FEBRERO</t>
  </si>
  <si>
    <t>MARZO</t>
  </si>
  <si>
    <t>ABRIL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</si>
  <si>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</si>
  <si>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</si>
  <si>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</si>
  <si>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</si>
  <si>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</si>
  <si>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</si>
  <si>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</si>
  <si>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</si>
  <si>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</si>
  <si>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</si>
  <si>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</si>
  <si>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</si>
  <si>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</si>
  <si>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</si>
  <si>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</si>
  <si>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</si>
  <si>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</si>
  <si>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</si>
  <si>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</si>
  <si>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</si>
  <si>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</si>
  <si>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</si>
  <si>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</si>
  <si>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</si>
  <si>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</si>
  <si>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</si>
  <si>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</si>
  <si>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</si>
  <si>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</si>
  <si>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</si>
  <si>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</si>
  <si>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</si>
  <si>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</si>
  <si>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</si>
  <si>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</si>
  <si>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</si>
  <si>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</si>
  <si>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</si>
  <si>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</si>
  <si>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</si>
  <si>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</si>
  <si>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</si>
  <si>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</si>
  <si>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</si>
  <si>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</si>
  <si>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</si>
  <si>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</si>
  <si>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</si>
  <si>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</si>
  <si>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</si>
  <si>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</si>
  <si>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</si>
  <si>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</si>
  <si>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</si>
  <si>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</si>
  <si>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</si>
  <si>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</si>
  <si>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</si>
  <si>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ASIGNAN DURANTE EL EJERCICIO PARA INVERSIÓN (ART. 32 Y 33 LEY 423-06)</t>
  </si>
  <si>
    <t>2.8 - ADQUISICIÓN DE ACTIVOS FINANCIEROS CON FINES DE POLÍTICA</t>
  </si>
  <si>
    <t>2.8.1 - CONCESIÓN DE PRÉSTAMOS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</si>
  <si>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</si>
  <si>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</si>
  <si>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</si>
  <si>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PÚBLICA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</si>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</sst>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sz val="11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</fills>
  <borders count="12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2" numFmtId="0" xfId="0" applyFont="1"/>
    <xf borderId="0" fillId="0" fontId="3" numFmtId="0" xfId="0" applyAlignment="1" applyFont="1">
      <alignment horizontal="left"/>
    </xf>
    <xf borderId="0" fillId="0" fontId="4" numFmtId="0" xfId="0" applyAlignment="1" applyFont="1">
      <alignment horizontal="center" shrinkToFit="0" vertical="center" wrapText="1"/>
    </xf>
    <xf borderId="0" fillId="0" fontId="5" numFmtId="0" xfId="0" applyAlignment="1" applyFont="1">
      <alignment horizontal="center"/>
    </xf>
    <xf borderId="1" fillId="2" fontId="4" numFmtId="0" xfId="0" applyAlignment="1" applyBorder="1" applyFill="1" applyFont="1">
      <alignment horizontal="center" readingOrder="0" shrinkToFit="0" vertical="center" wrapText="1"/>
    </xf>
    <xf borderId="2" fillId="2" fontId="4" numFmtId="0" xfId="0" applyAlignment="1" applyBorder="1" applyFont="1">
      <alignment horizontal="center" readingOrder="0" shrinkToFit="0" vertical="center" wrapText="1"/>
    </xf>
    <xf borderId="1" fillId="2" fontId="4" numFmtId="0" xfId="0" applyAlignment="1" applyBorder="1" applyFont="1">
      <alignment horizontal="center" shrinkToFit="0" vertical="center" wrapText="1"/>
    </xf>
    <xf borderId="2" fillId="2" fontId="4" numFmtId="0" xfId="0" applyAlignment="1" applyBorder="1" applyFont="1">
      <alignment horizontal="center" shrinkToFit="0" vertical="center" wrapText="1"/>
    </xf>
    <xf borderId="0" fillId="0" fontId="3" numFmtId="164" xfId="0" applyFont="1" applyNumberFormat="1"/>
    <xf borderId="3" fillId="0" fontId="5" numFmtId="0" xfId="0" applyAlignment="1" applyBorder="1" applyFont="1">
      <alignment horizontal="left" shrinkToFit="0" vertical="center" wrapText="1"/>
    </xf>
    <xf borderId="4" fillId="0" fontId="5" numFmtId="164" xfId="0" applyAlignment="1" applyBorder="1" applyFont="1" applyNumberFormat="1">
      <alignment horizontal="left" shrinkToFit="0" vertical="center" wrapText="1"/>
    </xf>
    <xf borderId="5" fillId="0" fontId="5" numFmtId="164" xfId="0" applyBorder="1" applyFont="1" applyNumberFormat="1"/>
    <xf borderId="6" fillId="0" fontId="5" numFmtId="0" xfId="0" applyAlignment="1" applyBorder="1" applyFont="1">
      <alignment horizontal="left" shrinkToFit="0" vertical="center" wrapText="1"/>
    </xf>
    <xf borderId="7" fillId="0" fontId="5" numFmtId="164" xfId="0" applyAlignment="1" applyBorder="1" applyFont="1" applyNumberFormat="1">
      <alignment shrinkToFit="0" vertical="center" wrapText="1"/>
    </xf>
    <xf borderId="8" fillId="0" fontId="5" numFmtId="164" xfId="0" applyBorder="1" applyFont="1" applyNumberFormat="1"/>
    <xf borderId="0" fillId="0" fontId="3" numFmtId="9" xfId="0" applyFont="1" applyNumberFormat="1"/>
    <xf borderId="6" fillId="0" fontId="3" numFmtId="0" xfId="0" applyAlignment="1" applyBorder="1" applyFont="1">
      <alignment horizontal="left" shrinkToFit="0" vertical="center" wrapText="1"/>
    </xf>
    <xf borderId="7" fillId="0" fontId="3" numFmtId="164" xfId="0" applyAlignment="1" applyBorder="1" applyFont="1" applyNumberFormat="1">
      <alignment shrinkToFit="0" vertical="center" wrapText="1"/>
    </xf>
    <xf borderId="7" fillId="0" fontId="3" numFmtId="164" xfId="0" applyBorder="1" applyFont="1" applyNumberFormat="1"/>
    <xf borderId="0" fillId="0" fontId="3" numFmtId="4" xfId="0" applyFont="1" applyNumberFormat="1"/>
    <xf borderId="7" fillId="0" fontId="3" numFmtId="4" xfId="0" applyBorder="1" applyFont="1" applyNumberFormat="1"/>
    <xf borderId="7" fillId="0" fontId="3" numFmtId="4" xfId="0" applyAlignment="1" applyBorder="1" applyFont="1" applyNumberFormat="1">
      <alignment shrinkToFit="0" vertical="center" wrapText="1"/>
    </xf>
    <xf borderId="7" fillId="0" fontId="5" numFmtId="164" xfId="0" applyBorder="1" applyFont="1" applyNumberFormat="1"/>
    <xf borderId="6" fillId="0" fontId="3" numFmtId="0" xfId="0" applyAlignment="1" applyBorder="1" applyFont="1">
      <alignment horizontal="left" readingOrder="0" shrinkToFit="0" vertical="center" wrapText="1"/>
    </xf>
    <xf borderId="7" fillId="0" fontId="5" numFmtId="165" xfId="0" applyAlignment="1" applyBorder="1" applyFont="1" applyNumberFormat="1">
      <alignment shrinkToFit="0" vertical="center" wrapText="1"/>
    </xf>
    <xf borderId="6" fillId="0" fontId="5" numFmtId="0" xfId="0" applyAlignment="1" applyBorder="1" applyFont="1">
      <alignment horizontal="left" readingOrder="0" shrinkToFit="0" vertical="center" wrapText="1"/>
    </xf>
    <xf borderId="7" fillId="0" fontId="5" numFmtId="165" xfId="0" applyAlignment="1" applyBorder="1" applyFont="1" applyNumberFormat="1">
      <alignment horizontal="center" shrinkToFit="0" vertical="center" wrapText="1"/>
    </xf>
    <xf borderId="9" fillId="0" fontId="3" numFmtId="0" xfId="0" applyBorder="1" applyFont="1"/>
    <xf borderId="10" fillId="0" fontId="3" numFmtId="164" xfId="0" applyAlignment="1" applyBorder="1" applyFont="1" applyNumberFormat="1">
      <alignment shrinkToFit="0" vertical="center" wrapText="1"/>
    </xf>
    <xf borderId="10" fillId="0" fontId="3" numFmtId="164" xfId="0" applyBorder="1" applyFont="1" applyNumberFormat="1"/>
    <xf borderId="11" fillId="0" fontId="5" numFmtId="164" xfId="0" applyBorder="1" applyFont="1" applyNumberFormat="1"/>
    <xf borderId="1" fillId="2" fontId="4" numFmtId="0" xfId="0" applyAlignment="1" applyBorder="1" applyFont="1">
      <alignment horizontal="left" shrinkToFit="0" vertical="center" wrapText="1"/>
    </xf>
    <xf borderId="2" fillId="2" fontId="5" numFmtId="164" xfId="0" applyAlignment="1" applyBorder="1" applyFont="1" applyNumberFormat="1">
      <alignment horizontal="center" shrinkToFit="0" vertical="center" wrapText="1"/>
    </xf>
    <xf borderId="1" fillId="2" fontId="5" numFmtId="164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266700</xdr:colOff>
      <xdr:row>106</xdr:row>
      <xdr:rowOff>180975</xdr:rowOff>
    </xdr:from>
    <xdr:ext cx="2771775" cy="847725"/>
    <xdr:grpSp>
      <xdr:nvGrpSpPr>
        <xdr:cNvPr id="2" name="Shape 2" title="Dibujo"/>
        <xdr:cNvGrpSpPr/>
      </xdr:nvGrpSpPr>
      <xdr:grpSpPr>
        <a:xfrm>
          <a:off x="2051100" y="766925"/>
          <a:ext cx="2755800" cy="831300"/>
          <a:chOff x="2051100" y="766925"/>
          <a:chExt cx="2755800" cy="831300"/>
        </a:xfrm>
      </xdr:grpSpPr>
      <xdr:sp>
        <xdr:nvSpPr>
          <xdr:cNvPr id="3" name="Shape 3"/>
          <xdr:cNvSpPr txBox="1"/>
        </xdr:nvSpPr>
        <xdr:spPr>
          <a:xfrm>
            <a:off x="2051100" y="766925"/>
            <a:ext cx="2755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055350" y="766925"/>
            <a:ext cx="27405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942975</xdr:colOff>
      <xdr:row>106</xdr:row>
      <xdr:rowOff>180975</xdr:rowOff>
    </xdr:from>
    <xdr:ext cx="2695575" cy="847725"/>
    <xdr:grpSp>
      <xdr:nvGrpSpPr>
        <xdr:cNvPr id="2" name="Shape 2" title="Dibujo"/>
        <xdr:cNvGrpSpPr/>
      </xdr:nvGrpSpPr>
      <xdr:grpSpPr>
        <a:xfrm>
          <a:off x="2093550" y="1257750"/>
          <a:ext cx="2674200" cy="831300"/>
          <a:chOff x="2093550" y="1257750"/>
          <a:chExt cx="2674200" cy="831300"/>
        </a:xfrm>
      </xdr:grpSpPr>
      <xdr:sp>
        <xdr:nvSpPr>
          <xdr:cNvPr id="5" name="Shape 5"/>
          <xdr:cNvSpPr txBox="1"/>
        </xdr:nvSpPr>
        <xdr:spPr>
          <a:xfrm>
            <a:off x="2093550" y="1257750"/>
            <a:ext cx="2674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096250" y="1257750"/>
            <a:ext cx="2668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752475</xdr:colOff>
      <xdr:row>0</xdr:row>
      <xdr:rowOff>0</xdr:rowOff>
    </xdr:from>
    <xdr:ext cx="2743200" cy="18383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0.71"/>
    <col customWidth="1" min="2" max="2" width="9.14"/>
    <col customWidth="1" min="3" max="3" width="40.0"/>
    <col customWidth="1" min="4" max="4" width="20.14"/>
    <col customWidth="1" min="5" max="5" width="14.86"/>
    <col customWidth="1" min="6" max="6" width="15.57"/>
    <col customWidth="1" min="7" max="7" width="16.14"/>
    <col customWidth="1" min="8" max="8" width="15.43"/>
    <col customWidth="1" min="9" max="9" width="19.71"/>
    <col customWidth="1" min="10" max="10" width="16.57"/>
    <col customWidth="1" min="11" max="11" width="21.0"/>
    <col customWidth="1" min="12" max="19" width="6.0"/>
    <col customWidth="1" min="20" max="21" width="7.0"/>
    <col customWidth="1" min="22" max="26" width="9.14"/>
  </cols>
  <sheetData>
    <row r="1">
      <c r="A1" s="1"/>
      <c r="B1" s="1"/>
      <c r="C1" s="2"/>
      <c r="D1" s="2"/>
      <c r="E1" s="2"/>
      <c r="F1" s="2"/>
      <c r="G1" s="2"/>
      <c r="H1" s="2"/>
      <c r="I1" s="1"/>
      <c r="J1" s="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2"/>
      <c r="D2" s="2"/>
      <c r="E2" s="2"/>
      <c r="F2" s="2"/>
      <c r="G2" s="2"/>
      <c r="H2" s="2"/>
      <c r="I2" s="1"/>
      <c r="J2" s="3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2"/>
      <c r="D3" s="2"/>
      <c r="E3" s="2"/>
      <c r="F3" s="2"/>
      <c r="G3" s="2"/>
      <c r="H3" s="2"/>
      <c r="I3" s="1"/>
      <c r="J3" s="3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/>
      <c r="D4" s="2"/>
      <c r="E4" s="2"/>
      <c r="F4" s="2"/>
      <c r="G4" s="2"/>
      <c r="H4" s="2"/>
      <c r="I4" s="1"/>
      <c r="J4" s="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2"/>
      <c r="D5" s="2"/>
      <c r="E5" s="2"/>
      <c r="F5" s="2"/>
      <c r="G5" s="2"/>
      <c r="H5" s="2"/>
      <c r="I5" s="1"/>
      <c r="J5" s="3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2"/>
      <c r="D6" s="2"/>
      <c r="E6" s="2"/>
      <c r="F6" s="2"/>
      <c r="G6" s="2"/>
      <c r="H6" s="2"/>
      <c r="I6" s="1"/>
      <c r="J6" s="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2"/>
      <c r="D7" s="2"/>
      <c r="E7" s="2"/>
      <c r="F7" s="2"/>
      <c r="G7" s="2"/>
      <c r="H7" s="2"/>
      <c r="I7" s="1"/>
      <c r="J7" s="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2"/>
      <c r="D8" s="2"/>
      <c r="E8" s="2"/>
      <c r="F8" s="2"/>
      <c r="G8" s="2"/>
      <c r="H8" s="2"/>
      <c r="I8" s="1"/>
      <c r="J8" s="3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8.75" customHeight="1">
      <c r="A9" s="1"/>
      <c r="B9" s="1"/>
      <c r="C9" s="2"/>
      <c r="D9" s="2"/>
      <c r="E9" s="2"/>
      <c r="F9" s="2"/>
      <c r="G9" s="2"/>
      <c r="H9" s="2"/>
      <c r="I9" s="2"/>
      <c r="J9" s="4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8.75" customHeight="1">
      <c r="A10" s="1"/>
      <c r="B10" s="1"/>
      <c r="C10" s="2" t="s">
        <v>0</v>
      </c>
      <c r="J10" s="4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5" t="s">
        <v>1</v>
      </c>
      <c r="J11" s="4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6" t="s">
        <v>2</v>
      </c>
      <c r="J12" s="4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1"/>
      <c r="E13" s="1"/>
      <c r="F13" s="1"/>
      <c r="G13" s="1"/>
      <c r="H13" s="1"/>
      <c r="I13" s="1"/>
      <c r="J13" s="4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7" t="s">
        <v>3</v>
      </c>
      <c r="D14" s="8" t="s">
        <v>4</v>
      </c>
      <c r="E14" s="9" t="s">
        <v>5</v>
      </c>
      <c r="F14" s="10" t="s">
        <v>6</v>
      </c>
      <c r="G14" s="9" t="s">
        <v>7</v>
      </c>
      <c r="H14" s="10" t="s">
        <v>8</v>
      </c>
      <c r="I14" s="9" t="s">
        <v>9</v>
      </c>
      <c r="J14" s="4"/>
      <c r="K14" s="1"/>
      <c r="L14" s="1"/>
      <c r="M14" s="1"/>
      <c r="N14" s="1"/>
      <c r="O14" s="1"/>
      <c r="P14" s="1"/>
      <c r="Q14" s="1"/>
      <c r="R14" s="1"/>
      <c r="S14" s="1"/>
      <c r="T14" s="11"/>
      <c r="U14" s="11"/>
      <c r="V14" s="1"/>
      <c r="W14" s="1"/>
      <c r="X14" s="1"/>
      <c r="Y14" s="1"/>
      <c r="Z14" s="1"/>
    </row>
    <row r="15">
      <c r="A15" s="1"/>
      <c r="B15" s="1"/>
      <c r="C15" s="12" t="s">
        <v>10</v>
      </c>
      <c r="D15" s="13">
        <f t="shared" ref="D15:H15" si="1">+D16+D22+D32+D42+D58+D68</f>
        <v>1167387478</v>
      </c>
      <c r="E15" s="13">
        <f t="shared" si="1"/>
        <v>49236580.18</v>
      </c>
      <c r="F15" s="13">
        <f t="shared" si="1"/>
        <v>94710702.47</v>
      </c>
      <c r="G15" s="13">
        <f t="shared" si="1"/>
        <v>71424173.24</v>
      </c>
      <c r="H15" s="13">
        <f t="shared" si="1"/>
        <v>76773227.21</v>
      </c>
      <c r="I15" s="14">
        <f t="shared" ref="I15:I92" si="3">SUM(E15:H15)</f>
        <v>292144683.1</v>
      </c>
      <c r="J15" s="1"/>
      <c r="K15" s="1"/>
      <c r="L15" s="11"/>
      <c r="M15" s="1"/>
      <c r="N15" s="11"/>
      <c r="O15" s="11"/>
      <c r="P15" s="11"/>
      <c r="Q15" s="11"/>
      <c r="R15" s="11"/>
      <c r="S15" s="11"/>
      <c r="T15" s="11"/>
      <c r="U15" s="11"/>
      <c r="V15" s="1"/>
      <c r="W15" s="1"/>
      <c r="X15" s="1"/>
      <c r="Y15" s="1"/>
      <c r="Z15" s="1"/>
    </row>
    <row r="16">
      <c r="A16" s="1"/>
      <c r="B16" s="1"/>
      <c r="C16" s="15" t="s">
        <v>11</v>
      </c>
      <c r="D16" s="16">
        <f t="shared" ref="D16:H16" si="2">+D17+D18+D19+D20+D21</f>
        <v>541084403</v>
      </c>
      <c r="E16" s="16">
        <f t="shared" si="2"/>
        <v>40163757.12</v>
      </c>
      <c r="F16" s="16">
        <f t="shared" si="2"/>
        <v>40031165.89</v>
      </c>
      <c r="G16" s="16">
        <f t="shared" si="2"/>
        <v>39882360.51</v>
      </c>
      <c r="H16" s="16">
        <f t="shared" si="2"/>
        <v>41355585.09</v>
      </c>
      <c r="I16" s="17">
        <f t="shared" si="3"/>
        <v>161432868.6</v>
      </c>
      <c r="J16" s="1"/>
      <c r="K16" s="1"/>
      <c r="L16" s="18"/>
      <c r="M16" s="1"/>
      <c r="N16" s="1"/>
      <c r="O16" s="1"/>
      <c r="P16" s="1"/>
      <c r="Q16" s="1"/>
      <c r="R16" s="1"/>
      <c r="S16" s="1"/>
      <c r="T16" s="1"/>
      <c r="U16" s="1"/>
      <c r="V16" s="11"/>
      <c r="W16" s="1"/>
      <c r="X16" s="1"/>
      <c r="Y16" s="1"/>
      <c r="Z16" s="1"/>
    </row>
    <row r="17">
      <c r="A17" s="1"/>
      <c r="B17" s="1"/>
      <c r="C17" s="19" t="s">
        <v>12</v>
      </c>
      <c r="D17" s="20">
        <v>4.68854876E8</v>
      </c>
      <c r="E17" s="21">
        <v>3.440204132E7</v>
      </c>
      <c r="F17" s="21">
        <v>3.428703464E7</v>
      </c>
      <c r="G17" s="21">
        <v>3.415720131E7</v>
      </c>
      <c r="H17" s="21">
        <v>3.563195517E7</v>
      </c>
      <c r="I17" s="17">
        <f t="shared" si="3"/>
        <v>138478232.4</v>
      </c>
      <c r="J17" s="2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1"/>
      <c r="C18" s="19" t="s">
        <v>13</v>
      </c>
      <c r="D18" s="20">
        <v>6918069.0</v>
      </c>
      <c r="E18" s="21">
        <v>537796.61</v>
      </c>
      <c r="F18" s="21">
        <v>537796.61</v>
      </c>
      <c r="G18" s="21">
        <v>537796.61</v>
      </c>
      <c r="H18" s="21">
        <v>537796.61</v>
      </c>
      <c r="I18" s="17">
        <f t="shared" si="3"/>
        <v>2151186.44</v>
      </c>
      <c r="J18" s="22"/>
      <c r="K18" s="22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9" t="s">
        <v>14</v>
      </c>
      <c r="D19" s="20">
        <v>150000.0</v>
      </c>
      <c r="E19" s="21">
        <v>0.0</v>
      </c>
      <c r="F19" s="21">
        <v>0.0</v>
      </c>
      <c r="G19" s="21">
        <v>0.0</v>
      </c>
      <c r="H19" s="21">
        <v>0.0</v>
      </c>
      <c r="I19" s="17">
        <f t="shared" si="3"/>
        <v>0</v>
      </c>
      <c r="J19" s="22"/>
      <c r="K19" s="22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9" t="s">
        <v>15</v>
      </c>
      <c r="D20" s="20">
        <v>0.0</v>
      </c>
      <c r="E20" s="21">
        <v>0.0</v>
      </c>
      <c r="F20" s="21">
        <v>0.0</v>
      </c>
      <c r="G20" s="21">
        <v>0.0</v>
      </c>
      <c r="H20" s="21">
        <v>0.0</v>
      </c>
      <c r="I20" s="17">
        <f t="shared" si="3"/>
        <v>0</v>
      </c>
      <c r="J20" s="22"/>
      <c r="K20" s="2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9" t="s">
        <v>16</v>
      </c>
      <c r="D21" s="20">
        <v>6.5161458E7</v>
      </c>
      <c r="E21" s="21">
        <v>5223919.19</v>
      </c>
      <c r="F21" s="21">
        <v>5206334.64</v>
      </c>
      <c r="G21" s="21">
        <v>5187362.59</v>
      </c>
      <c r="H21" s="21">
        <v>5185833.31</v>
      </c>
      <c r="I21" s="17">
        <f t="shared" si="3"/>
        <v>20803449.73</v>
      </c>
      <c r="J21" s="22"/>
      <c r="K21" s="22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5" t="s">
        <v>17</v>
      </c>
      <c r="D22" s="16">
        <f t="shared" ref="D22:H22" si="4">+D23+D24+D25+D26+D27+D28+D29+D30+D31</f>
        <v>61751044</v>
      </c>
      <c r="E22" s="16">
        <f t="shared" si="4"/>
        <v>966973.33</v>
      </c>
      <c r="F22" s="16">
        <f t="shared" si="4"/>
        <v>2093096.22</v>
      </c>
      <c r="G22" s="16">
        <f t="shared" si="4"/>
        <v>2647386.25</v>
      </c>
      <c r="H22" s="16">
        <f t="shared" si="4"/>
        <v>2825928.85</v>
      </c>
      <c r="I22" s="17">
        <f t="shared" si="3"/>
        <v>8533384.65</v>
      </c>
      <c r="J22" s="22"/>
      <c r="K22" s="22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9" t="s">
        <v>18</v>
      </c>
      <c r="D23" s="23">
        <v>1.7590784E7</v>
      </c>
      <c r="E23" s="21">
        <v>668476.93</v>
      </c>
      <c r="F23" s="21">
        <v>1375114.86</v>
      </c>
      <c r="G23" s="21">
        <v>1059504.79</v>
      </c>
      <c r="H23" s="21">
        <v>1381102.09</v>
      </c>
      <c r="I23" s="17">
        <f t="shared" si="3"/>
        <v>4484198.67</v>
      </c>
      <c r="J23" s="22"/>
      <c r="K23" s="22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9" t="s">
        <v>19</v>
      </c>
      <c r="D24" s="20">
        <v>2430000.0</v>
      </c>
      <c r="E24" s="21">
        <v>0.0</v>
      </c>
      <c r="F24" s="21">
        <v>0.0</v>
      </c>
      <c r="G24" s="21">
        <v>180953.0</v>
      </c>
      <c r="H24" s="21">
        <v>374962.46</v>
      </c>
      <c r="I24" s="17">
        <f t="shared" si="3"/>
        <v>555915.46</v>
      </c>
      <c r="J24" s="22"/>
      <c r="K24" s="22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9" t="s">
        <v>20</v>
      </c>
      <c r="D25" s="20">
        <v>2000000.0</v>
      </c>
      <c r="E25" s="21">
        <v>0.0</v>
      </c>
      <c r="F25" s="21">
        <v>74924.96</v>
      </c>
      <c r="G25" s="21">
        <v>413430.88</v>
      </c>
      <c r="H25" s="21">
        <v>126600.0</v>
      </c>
      <c r="I25" s="17">
        <f t="shared" si="3"/>
        <v>614955.84</v>
      </c>
      <c r="J25" s="22"/>
      <c r="K25" s="22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8.0" customHeight="1">
      <c r="A26" s="1"/>
      <c r="B26" s="1"/>
      <c r="C26" s="19" t="s">
        <v>21</v>
      </c>
      <c r="D26" s="20">
        <v>1200000.0</v>
      </c>
      <c r="E26" s="21">
        <v>0.0</v>
      </c>
      <c r="F26" s="21">
        <v>0.0</v>
      </c>
      <c r="G26" s="21">
        <v>69905.28</v>
      </c>
      <c r="H26" s="21">
        <v>0.0</v>
      </c>
      <c r="I26" s="17">
        <f t="shared" si="3"/>
        <v>69905.28</v>
      </c>
      <c r="J26" s="22"/>
      <c r="K26" s="22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9" t="s">
        <v>22</v>
      </c>
      <c r="D27" s="20">
        <v>1.3805784E7</v>
      </c>
      <c r="E27" s="21">
        <v>281996.4</v>
      </c>
      <c r="F27" s="21">
        <v>423596.4</v>
      </c>
      <c r="G27" s="21">
        <v>422109.6</v>
      </c>
      <c r="H27" s="21">
        <v>706597.6</v>
      </c>
      <c r="I27" s="17">
        <f t="shared" si="3"/>
        <v>1834300</v>
      </c>
      <c r="J27" s="22"/>
      <c r="K27" s="2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9" t="s">
        <v>23</v>
      </c>
      <c r="D28" s="20">
        <v>3159476.0</v>
      </c>
      <c r="E28" s="21"/>
      <c r="F28" s="21">
        <v>0.0</v>
      </c>
      <c r="G28" s="21">
        <v>0.0</v>
      </c>
      <c r="H28" s="21">
        <v>0.0</v>
      </c>
      <c r="I28" s="17">
        <f t="shared" si="3"/>
        <v>0</v>
      </c>
      <c r="J28" s="22"/>
      <c r="K28" s="2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9" t="s">
        <v>24</v>
      </c>
      <c r="D29" s="20">
        <v>2650000.0</v>
      </c>
      <c r="E29" s="21"/>
      <c r="F29" s="21">
        <v>0.0</v>
      </c>
      <c r="G29" s="21">
        <v>0.0</v>
      </c>
      <c r="H29" s="21">
        <v>0.0</v>
      </c>
      <c r="I29" s="17">
        <f t="shared" si="3"/>
        <v>0</v>
      </c>
      <c r="J29" s="22"/>
      <c r="K29" s="22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9" t="s">
        <v>25</v>
      </c>
      <c r="D30" s="20">
        <v>5915000.0</v>
      </c>
      <c r="E30" s="21">
        <v>16500.0</v>
      </c>
      <c r="F30" s="21">
        <v>219460.0</v>
      </c>
      <c r="G30" s="21">
        <v>501482.7</v>
      </c>
      <c r="H30" s="21">
        <v>236666.7</v>
      </c>
      <c r="I30" s="17">
        <f t="shared" si="3"/>
        <v>974109.4</v>
      </c>
      <c r="J30" s="22"/>
      <c r="K30" s="2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9" t="s">
        <v>26</v>
      </c>
      <c r="D31" s="24">
        <v>1.3E7</v>
      </c>
      <c r="E31" s="21"/>
      <c r="F31" s="21">
        <v>0.0</v>
      </c>
      <c r="G31" s="21"/>
      <c r="H31" s="21">
        <v>0.0</v>
      </c>
      <c r="I31" s="17">
        <f t="shared" si="3"/>
        <v>0</v>
      </c>
      <c r="J31" s="22"/>
      <c r="K31" s="22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5" t="s">
        <v>27</v>
      </c>
      <c r="D32" s="16">
        <f>+D33+D34+D35+D36+D37+D38+D39+D40+D41</f>
        <v>141346778</v>
      </c>
      <c r="E32" s="25"/>
      <c r="F32" s="25">
        <f t="shared" ref="F32:H32" si="5">+F33+F34+F35+F36+F37+F38+F39+F40+F41</f>
        <v>117055.87</v>
      </c>
      <c r="G32" s="25">
        <f t="shared" si="5"/>
        <v>160491.8</v>
      </c>
      <c r="H32" s="25">
        <f t="shared" si="5"/>
        <v>623175.27</v>
      </c>
      <c r="I32" s="17">
        <f t="shared" si="3"/>
        <v>900722.94</v>
      </c>
      <c r="J32" s="22"/>
      <c r="K32" s="2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9" t="s">
        <v>28</v>
      </c>
      <c r="D33" s="20">
        <v>9.6141146E7</v>
      </c>
      <c r="E33" s="21"/>
      <c r="F33" s="21">
        <v>0.0</v>
      </c>
      <c r="G33" s="21">
        <v>0.0</v>
      </c>
      <c r="H33" s="21">
        <v>0.0</v>
      </c>
      <c r="I33" s="17">
        <f t="shared" si="3"/>
        <v>0</v>
      </c>
      <c r="J33" s="22"/>
      <c r="K33" s="22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9" t="s">
        <v>29</v>
      </c>
      <c r="D34" s="20">
        <v>820000.0</v>
      </c>
      <c r="E34" s="21"/>
      <c r="F34" s="21">
        <v>0.0</v>
      </c>
      <c r="G34" s="21">
        <v>160491.8</v>
      </c>
      <c r="H34" s="21">
        <v>0.0</v>
      </c>
      <c r="I34" s="17">
        <f t="shared" si="3"/>
        <v>160491.8</v>
      </c>
      <c r="J34" s="22"/>
      <c r="K34" s="22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9" t="s">
        <v>30</v>
      </c>
      <c r="D35" s="20">
        <v>346000.0</v>
      </c>
      <c r="E35" s="21"/>
      <c r="F35" s="21">
        <v>0.0</v>
      </c>
      <c r="G35" s="21"/>
      <c r="H35" s="21">
        <v>0.0</v>
      </c>
      <c r="I35" s="17">
        <f t="shared" si="3"/>
        <v>0</v>
      </c>
      <c r="J35" s="22"/>
      <c r="K35" s="22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9" t="s">
        <v>31</v>
      </c>
      <c r="D36" s="20">
        <v>2.251638E7</v>
      </c>
      <c r="E36" s="21"/>
      <c r="F36" s="21">
        <v>0.0</v>
      </c>
      <c r="G36" s="21"/>
      <c r="H36" s="21">
        <v>0.0</v>
      </c>
      <c r="I36" s="17">
        <f t="shared" si="3"/>
        <v>0</v>
      </c>
      <c r="J36" s="22"/>
      <c r="K36" s="22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9" t="s">
        <v>32</v>
      </c>
      <c r="D37" s="20">
        <v>520000.0</v>
      </c>
      <c r="E37" s="21"/>
      <c r="F37" s="21">
        <v>0.0</v>
      </c>
      <c r="G37" s="21"/>
      <c r="H37" s="21">
        <v>0.0</v>
      </c>
      <c r="I37" s="17">
        <f t="shared" si="3"/>
        <v>0</v>
      </c>
      <c r="J37" s="22"/>
      <c r="K37" s="22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9" t="s">
        <v>33</v>
      </c>
      <c r="D38" s="20">
        <v>342000.0</v>
      </c>
      <c r="E38" s="21"/>
      <c r="F38" s="21">
        <v>0.0</v>
      </c>
      <c r="G38" s="21"/>
      <c r="H38" s="21">
        <v>0.0</v>
      </c>
      <c r="I38" s="17">
        <f t="shared" si="3"/>
        <v>0</v>
      </c>
      <c r="J38" s="22"/>
      <c r="K38" s="22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9" t="s">
        <v>34</v>
      </c>
      <c r="D39" s="20">
        <v>1.4101252E7</v>
      </c>
      <c r="E39" s="21"/>
      <c r="F39" s="21">
        <v>117055.87</v>
      </c>
      <c r="G39" s="21"/>
      <c r="H39" s="21">
        <v>0.0</v>
      </c>
      <c r="I39" s="17">
        <f t="shared" si="3"/>
        <v>117055.87</v>
      </c>
      <c r="J39" s="22"/>
      <c r="K39" s="22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26" t="s">
        <v>35</v>
      </c>
      <c r="D40" s="20">
        <v>0.0</v>
      </c>
      <c r="E40" s="21"/>
      <c r="F40" s="21"/>
      <c r="G40" s="21"/>
      <c r="H40" s="21">
        <v>0.0</v>
      </c>
      <c r="I40" s="17">
        <f t="shared" si="3"/>
        <v>0</v>
      </c>
      <c r="J40" s="22"/>
      <c r="K40" s="22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9" t="s">
        <v>36</v>
      </c>
      <c r="D41" s="20">
        <v>6560000.0</v>
      </c>
      <c r="E41" s="21"/>
      <c r="F41" s="21"/>
      <c r="G41" s="21"/>
      <c r="H41" s="21">
        <v>623175.27</v>
      </c>
      <c r="I41" s="17">
        <f t="shared" si="3"/>
        <v>623175.27</v>
      </c>
      <c r="J41" s="22"/>
      <c r="K41" s="22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5" t="s">
        <v>37</v>
      </c>
      <c r="D42" s="16">
        <f t="shared" ref="D42:H42" si="6">+D43+D48</f>
        <v>378135253</v>
      </c>
      <c r="E42" s="16">
        <f t="shared" si="6"/>
        <v>8105849.73</v>
      </c>
      <c r="F42" s="16">
        <f t="shared" si="6"/>
        <v>52469384.49</v>
      </c>
      <c r="G42" s="16">
        <f t="shared" si="6"/>
        <v>28432167.38</v>
      </c>
      <c r="H42" s="16">
        <f t="shared" si="6"/>
        <v>31143586</v>
      </c>
      <c r="I42" s="17">
        <f t="shared" si="3"/>
        <v>120150987.6</v>
      </c>
      <c r="J42" s="22"/>
      <c r="K42" s="22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9" t="s">
        <v>38</v>
      </c>
      <c r="D43" s="20">
        <v>3.77635253E8</v>
      </c>
      <c r="E43" s="20">
        <v>8105849.73</v>
      </c>
      <c r="F43" s="20">
        <v>5.246938449E7</v>
      </c>
      <c r="G43" s="20">
        <v>2.843216738E7</v>
      </c>
      <c r="H43" s="20">
        <v>3.1143586E7</v>
      </c>
      <c r="I43" s="17">
        <f t="shared" si="3"/>
        <v>120150987.6</v>
      </c>
      <c r="J43" s="22"/>
      <c r="K43" s="22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9" t="s">
        <v>39</v>
      </c>
      <c r="D44" s="20"/>
      <c r="E44" s="21"/>
      <c r="F44" s="21">
        <v>0.0</v>
      </c>
      <c r="G44" s="21"/>
      <c r="H44" s="21">
        <v>0.0</v>
      </c>
      <c r="I44" s="17">
        <f t="shared" si="3"/>
        <v>0</v>
      </c>
      <c r="J44" s="22"/>
      <c r="K44" s="22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9" t="s">
        <v>40</v>
      </c>
      <c r="D45" s="20"/>
      <c r="E45" s="21"/>
      <c r="F45" s="21">
        <v>0.0</v>
      </c>
      <c r="G45" s="21"/>
      <c r="H45" s="21">
        <v>0.0</v>
      </c>
      <c r="I45" s="17">
        <f t="shared" si="3"/>
        <v>0</v>
      </c>
      <c r="J45" s="22"/>
      <c r="K45" s="22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9" t="s">
        <v>41</v>
      </c>
      <c r="D46" s="20"/>
      <c r="E46" s="21"/>
      <c r="F46" s="21">
        <v>0.0</v>
      </c>
      <c r="G46" s="21"/>
      <c r="H46" s="21">
        <v>0.0</v>
      </c>
      <c r="I46" s="17">
        <f t="shared" si="3"/>
        <v>0</v>
      </c>
      <c r="J46" s="22"/>
      <c r="K46" s="22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9" t="s">
        <v>42</v>
      </c>
      <c r="D47" s="20"/>
      <c r="E47" s="21"/>
      <c r="F47" s="21">
        <v>0.0</v>
      </c>
      <c r="G47" s="21"/>
      <c r="H47" s="21">
        <v>0.0</v>
      </c>
      <c r="I47" s="17">
        <f t="shared" si="3"/>
        <v>0</v>
      </c>
      <c r="J47" s="22"/>
      <c r="K47" s="22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9" t="s">
        <v>43</v>
      </c>
      <c r="D48" s="20">
        <v>500000.0</v>
      </c>
      <c r="E48" s="21"/>
      <c r="F48" s="21">
        <v>0.0</v>
      </c>
      <c r="G48" s="21"/>
      <c r="H48" s="21">
        <v>0.0</v>
      </c>
      <c r="I48" s="17">
        <f t="shared" si="3"/>
        <v>0</v>
      </c>
      <c r="J48" s="22"/>
      <c r="K48" s="22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9" t="s">
        <v>44</v>
      </c>
      <c r="D49" s="27"/>
      <c r="E49" s="21"/>
      <c r="F49" s="21">
        <v>0.0</v>
      </c>
      <c r="G49" s="21"/>
      <c r="H49" s="21">
        <v>0.0</v>
      </c>
      <c r="I49" s="17">
        <f t="shared" si="3"/>
        <v>0</v>
      </c>
      <c r="J49" s="22"/>
      <c r="K49" s="22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5" t="s">
        <v>45</v>
      </c>
      <c r="D50" s="27"/>
      <c r="E50" s="21"/>
      <c r="F50" s="21">
        <v>0.0</v>
      </c>
      <c r="G50" s="21"/>
      <c r="H50" s="21">
        <v>0.0</v>
      </c>
      <c r="I50" s="17">
        <f t="shared" si="3"/>
        <v>0</v>
      </c>
      <c r="J50" s="22"/>
      <c r="K50" s="22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9" t="s">
        <v>46</v>
      </c>
      <c r="D51" s="27"/>
      <c r="E51" s="21"/>
      <c r="F51" s="21">
        <v>0.0</v>
      </c>
      <c r="G51" s="21"/>
      <c r="H51" s="21">
        <v>0.0</v>
      </c>
      <c r="I51" s="17">
        <f t="shared" si="3"/>
        <v>0</v>
      </c>
      <c r="J51" s="22"/>
      <c r="K51" s="22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9" t="s">
        <v>47</v>
      </c>
      <c r="D52" s="27"/>
      <c r="E52" s="21"/>
      <c r="F52" s="21">
        <v>0.0</v>
      </c>
      <c r="G52" s="21"/>
      <c r="H52" s="21">
        <v>0.0</v>
      </c>
      <c r="I52" s="17">
        <f t="shared" si="3"/>
        <v>0</v>
      </c>
      <c r="J52" s="22"/>
      <c r="K52" s="22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9" t="s">
        <v>48</v>
      </c>
      <c r="D53" s="27"/>
      <c r="E53" s="21"/>
      <c r="F53" s="21">
        <v>0.0</v>
      </c>
      <c r="G53" s="21"/>
      <c r="H53" s="21">
        <v>0.0</v>
      </c>
      <c r="I53" s="17">
        <f t="shared" si="3"/>
        <v>0</v>
      </c>
      <c r="J53" s="22"/>
      <c r="K53" s="22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9" t="s">
        <v>49</v>
      </c>
      <c r="D54" s="27"/>
      <c r="E54" s="21"/>
      <c r="F54" s="21">
        <v>0.0</v>
      </c>
      <c r="G54" s="21"/>
      <c r="H54" s="21">
        <v>0.0</v>
      </c>
      <c r="I54" s="17">
        <f t="shared" si="3"/>
        <v>0</v>
      </c>
      <c r="J54" s="22"/>
      <c r="K54" s="22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9" t="s">
        <v>50</v>
      </c>
      <c r="D55" s="27"/>
      <c r="E55" s="21"/>
      <c r="F55" s="21">
        <v>0.0</v>
      </c>
      <c r="G55" s="21"/>
      <c r="H55" s="21">
        <v>0.0</v>
      </c>
      <c r="I55" s="17">
        <f t="shared" si="3"/>
        <v>0</v>
      </c>
      <c r="J55" s="22"/>
      <c r="K55" s="22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9" t="s">
        <v>51</v>
      </c>
      <c r="D56" s="27"/>
      <c r="E56" s="21"/>
      <c r="F56" s="21">
        <v>0.0</v>
      </c>
      <c r="G56" s="21"/>
      <c r="H56" s="21">
        <v>0.0</v>
      </c>
      <c r="I56" s="17">
        <f t="shared" si="3"/>
        <v>0</v>
      </c>
      <c r="J56" s="22"/>
      <c r="K56" s="22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9" t="s">
        <v>52</v>
      </c>
      <c r="D57" s="27"/>
      <c r="E57" s="21"/>
      <c r="F57" s="21">
        <v>0.0</v>
      </c>
      <c r="G57" s="21"/>
      <c r="H57" s="21">
        <v>0.0</v>
      </c>
      <c r="I57" s="17">
        <f t="shared" si="3"/>
        <v>0</v>
      </c>
      <c r="J57" s="22"/>
      <c r="K57" s="22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5" t="s">
        <v>53</v>
      </c>
      <c r="D58" s="16">
        <f>+D59+D60+D61+D62+D63+D64+D66</f>
        <v>44470000</v>
      </c>
      <c r="E58" s="25"/>
      <c r="F58" s="25"/>
      <c r="G58" s="25">
        <f>+G59+G63+G64</f>
        <v>301767.3</v>
      </c>
      <c r="H58" s="25">
        <f>+H59+H63+H64+H61</f>
        <v>824952</v>
      </c>
      <c r="I58" s="17">
        <f t="shared" si="3"/>
        <v>1126719.3</v>
      </c>
      <c r="J58" s="22"/>
      <c r="K58" s="22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9" t="s">
        <v>54</v>
      </c>
      <c r="D59" s="20">
        <v>4000000.0</v>
      </c>
      <c r="E59" s="21"/>
      <c r="F59" s="21"/>
      <c r="G59" s="21">
        <v>196157.3</v>
      </c>
      <c r="H59" s="21">
        <v>0.0</v>
      </c>
      <c r="I59" s="17">
        <f t="shared" si="3"/>
        <v>196157.3</v>
      </c>
      <c r="J59" s="22"/>
      <c r="K59" s="22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9" t="s">
        <v>55</v>
      </c>
      <c r="D60" s="20">
        <v>600000.0</v>
      </c>
      <c r="E60" s="21"/>
      <c r="F60" s="21"/>
      <c r="G60" s="21"/>
      <c r="H60" s="21">
        <v>0.0</v>
      </c>
      <c r="I60" s="17">
        <f t="shared" si="3"/>
        <v>0</v>
      </c>
      <c r="J60" s="22"/>
      <c r="K60" s="2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9" t="s">
        <v>56</v>
      </c>
      <c r="D61" s="20">
        <v>1000000.0</v>
      </c>
      <c r="E61" s="21"/>
      <c r="F61" s="21"/>
      <c r="G61" s="21"/>
      <c r="H61" s="21">
        <v>824952.0</v>
      </c>
      <c r="I61" s="17">
        <f t="shared" si="3"/>
        <v>824952</v>
      </c>
      <c r="J61" s="22"/>
      <c r="K61" s="2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9" t="s">
        <v>57</v>
      </c>
      <c r="D62" s="20">
        <v>3.351E7</v>
      </c>
      <c r="E62" s="21"/>
      <c r="F62" s="21"/>
      <c r="G62" s="21"/>
      <c r="H62" s="21"/>
      <c r="I62" s="17">
        <f t="shared" si="3"/>
        <v>0</v>
      </c>
      <c r="J62" s="22"/>
      <c r="K62" s="2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9" t="s">
        <v>58</v>
      </c>
      <c r="D63" s="20">
        <v>1660000.0</v>
      </c>
      <c r="E63" s="21"/>
      <c r="F63" s="21"/>
      <c r="G63" s="21">
        <v>43365.0</v>
      </c>
      <c r="H63" s="21"/>
      <c r="I63" s="17">
        <f t="shared" si="3"/>
        <v>43365</v>
      </c>
      <c r="J63" s="22"/>
      <c r="K63" s="2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9" t="s">
        <v>59</v>
      </c>
      <c r="D64" s="20">
        <v>100000.0</v>
      </c>
      <c r="E64" s="21"/>
      <c r="F64" s="21"/>
      <c r="G64" s="21">
        <v>62245.0</v>
      </c>
      <c r="H64" s="21"/>
      <c r="I64" s="17">
        <f t="shared" si="3"/>
        <v>62245</v>
      </c>
      <c r="J64" s="22"/>
      <c r="K64" s="2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26" t="s">
        <v>60</v>
      </c>
      <c r="D65" s="20">
        <v>0.0</v>
      </c>
      <c r="E65" s="21"/>
      <c r="F65" s="21"/>
      <c r="G65" s="21"/>
      <c r="H65" s="21"/>
      <c r="I65" s="17">
        <f t="shared" si="3"/>
        <v>0</v>
      </c>
      <c r="J65" s="22"/>
      <c r="K65" s="2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9" t="s">
        <v>61</v>
      </c>
      <c r="D66" s="20">
        <v>3600000.0</v>
      </c>
      <c r="E66" s="21"/>
      <c r="F66" s="21"/>
      <c r="G66" s="21"/>
      <c r="H66" s="21"/>
      <c r="I66" s="17">
        <f t="shared" si="3"/>
        <v>0</v>
      </c>
      <c r="J66" s="22"/>
      <c r="K66" s="2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9" t="s">
        <v>62</v>
      </c>
      <c r="D67" s="16"/>
      <c r="E67" s="21"/>
      <c r="F67" s="21"/>
      <c r="G67" s="21"/>
      <c r="H67" s="21"/>
      <c r="I67" s="17">
        <f t="shared" si="3"/>
        <v>0</v>
      </c>
      <c r="J67" s="22"/>
      <c r="K67" s="2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5" t="s">
        <v>63</v>
      </c>
      <c r="D68" s="16">
        <v>600000.0</v>
      </c>
      <c r="E68" s="21"/>
      <c r="F68" s="21"/>
      <c r="G68" s="21"/>
      <c r="H68" s="21"/>
      <c r="I68" s="17">
        <f t="shared" si="3"/>
        <v>0</v>
      </c>
      <c r="J68" s="22"/>
      <c r="K68" s="2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9" t="s">
        <v>64</v>
      </c>
      <c r="D69" s="20">
        <v>600000.0</v>
      </c>
      <c r="E69" s="21"/>
      <c r="F69" s="21"/>
      <c r="G69" s="21"/>
      <c r="H69" s="21"/>
      <c r="I69" s="17">
        <f t="shared" si="3"/>
        <v>0</v>
      </c>
      <c r="J69" s="22"/>
      <c r="K69" s="2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9" t="s">
        <v>65</v>
      </c>
      <c r="D70" s="20">
        <v>0.0</v>
      </c>
      <c r="E70" s="21"/>
      <c r="F70" s="21"/>
      <c r="G70" s="21"/>
      <c r="H70" s="21"/>
      <c r="I70" s="17">
        <f t="shared" si="3"/>
        <v>0</v>
      </c>
      <c r="J70" s="22"/>
      <c r="K70" s="2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9" t="s">
        <v>66</v>
      </c>
      <c r="D71" s="20">
        <v>0.0</v>
      </c>
      <c r="E71" s="21"/>
      <c r="F71" s="21"/>
      <c r="G71" s="21"/>
      <c r="H71" s="21"/>
      <c r="I71" s="17">
        <f t="shared" si="3"/>
        <v>0</v>
      </c>
      <c r="J71" s="22"/>
      <c r="K71" s="2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26" t="s">
        <v>67</v>
      </c>
      <c r="D72" s="20">
        <v>0.0</v>
      </c>
      <c r="E72" s="21"/>
      <c r="F72" s="21"/>
      <c r="G72" s="21"/>
      <c r="H72" s="21"/>
      <c r="I72" s="17">
        <f t="shared" si="3"/>
        <v>0</v>
      </c>
      <c r="J72" s="22"/>
      <c r="K72" s="2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28" t="s">
        <v>68</v>
      </c>
      <c r="D73" s="20">
        <v>0.0</v>
      </c>
      <c r="E73" s="21"/>
      <c r="F73" s="21"/>
      <c r="G73" s="21"/>
      <c r="H73" s="21"/>
      <c r="I73" s="17">
        <f t="shared" si="3"/>
        <v>0</v>
      </c>
      <c r="J73" s="22"/>
      <c r="K73" s="2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26" t="s">
        <v>69</v>
      </c>
      <c r="D74" s="20">
        <v>0.0</v>
      </c>
      <c r="E74" s="21"/>
      <c r="F74" s="21"/>
      <c r="G74" s="21"/>
      <c r="H74" s="21"/>
      <c r="I74" s="17">
        <f t="shared" si="3"/>
        <v>0</v>
      </c>
      <c r="J74" s="22"/>
      <c r="K74" s="2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9" t="s">
        <v>70</v>
      </c>
      <c r="D75" s="20">
        <v>0.0</v>
      </c>
      <c r="E75" s="21"/>
      <c r="F75" s="21"/>
      <c r="G75" s="21"/>
      <c r="H75" s="21"/>
      <c r="I75" s="17">
        <f t="shared" si="3"/>
        <v>0</v>
      </c>
      <c r="J75" s="22"/>
      <c r="K75" s="2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5" t="s">
        <v>71</v>
      </c>
      <c r="D76" s="20">
        <v>0.0</v>
      </c>
      <c r="E76" s="21"/>
      <c r="F76" s="21"/>
      <c r="G76" s="21"/>
      <c r="H76" s="21"/>
      <c r="I76" s="17">
        <f t="shared" si="3"/>
        <v>0</v>
      </c>
      <c r="J76" s="22"/>
      <c r="K76" s="2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9" t="s">
        <v>72</v>
      </c>
      <c r="D77" s="20">
        <v>0.0</v>
      </c>
      <c r="E77" s="21"/>
      <c r="F77" s="21"/>
      <c r="G77" s="21"/>
      <c r="H77" s="21"/>
      <c r="I77" s="17">
        <f t="shared" si="3"/>
        <v>0</v>
      </c>
      <c r="J77" s="22"/>
      <c r="K77" s="2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26" t="s">
        <v>73</v>
      </c>
      <c r="D78" s="20">
        <v>0.0</v>
      </c>
      <c r="E78" s="21"/>
      <c r="F78" s="21"/>
      <c r="G78" s="21"/>
      <c r="H78" s="21"/>
      <c r="I78" s="17">
        <f t="shared" si="3"/>
        <v>0</v>
      </c>
      <c r="J78" s="22"/>
      <c r="K78" s="22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9" t="s">
        <v>74</v>
      </c>
      <c r="D79" s="20">
        <v>0.0</v>
      </c>
      <c r="E79" s="21"/>
      <c r="F79" s="21"/>
      <c r="G79" s="21"/>
      <c r="H79" s="21"/>
      <c r="I79" s="17">
        <f t="shared" si="3"/>
        <v>0</v>
      </c>
      <c r="J79" s="22"/>
      <c r="K79" s="22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5" t="s">
        <v>75</v>
      </c>
      <c r="D80" s="29"/>
      <c r="E80" s="21"/>
      <c r="F80" s="21"/>
      <c r="G80" s="21"/>
      <c r="H80" s="21"/>
      <c r="I80" s="17">
        <f t="shared" si="3"/>
        <v>0</v>
      </c>
      <c r="J80" s="22"/>
      <c r="K80" s="22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9"/>
      <c r="D81" s="20">
        <v>0.0</v>
      </c>
      <c r="E81" s="21"/>
      <c r="F81" s="21"/>
      <c r="G81" s="21"/>
      <c r="H81" s="21"/>
      <c r="I81" s="17">
        <f t="shared" si="3"/>
        <v>0</v>
      </c>
      <c r="J81" s="22"/>
      <c r="K81" s="22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5" t="s">
        <v>76</v>
      </c>
      <c r="D82" s="20">
        <v>0.0</v>
      </c>
      <c r="E82" s="21"/>
      <c r="F82" s="21"/>
      <c r="G82" s="21"/>
      <c r="H82" s="21"/>
      <c r="I82" s="17">
        <f t="shared" si="3"/>
        <v>0</v>
      </c>
      <c r="J82" s="22"/>
      <c r="K82" s="22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5" t="s">
        <v>77</v>
      </c>
      <c r="D83" s="20">
        <v>0.0</v>
      </c>
      <c r="E83" s="21"/>
      <c r="F83" s="21"/>
      <c r="G83" s="21"/>
      <c r="H83" s="21"/>
      <c r="I83" s="17">
        <f t="shared" si="3"/>
        <v>0</v>
      </c>
      <c r="J83" s="22"/>
      <c r="K83" s="22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9" t="s">
        <v>78</v>
      </c>
      <c r="D84" s="20">
        <v>0.0</v>
      </c>
      <c r="E84" s="21"/>
      <c r="F84" s="21"/>
      <c r="G84" s="21"/>
      <c r="H84" s="21"/>
      <c r="I84" s="17">
        <f t="shared" si="3"/>
        <v>0</v>
      </c>
      <c r="J84" s="22"/>
      <c r="K84" s="22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9" t="s">
        <v>79</v>
      </c>
      <c r="D85" s="20">
        <v>0.0</v>
      </c>
      <c r="E85" s="21"/>
      <c r="F85" s="21"/>
      <c r="G85" s="21"/>
      <c r="H85" s="21"/>
      <c r="I85" s="17">
        <f t="shared" si="3"/>
        <v>0</v>
      </c>
      <c r="J85" s="22"/>
      <c r="K85" s="22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5" t="s">
        <v>80</v>
      </c>
      <c r="D86" s="20">
        <v>0.0</v>
      </c>
      <c r="E86" s="21"/>
      <c r="F86" s="21"/>
      <c r="G86" s="21"/>
      <c r="H86" s="21"/>
      <c r="I86" s="17">
        <f t="shared" si="3"/>
        <v>0</v>
      </c>
      <c r="J86" s="22"/>
      <c r="K86" s="22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9" t="s">
        <v>81</v>
      </c>
      <c r="D87" s="20">
        <v>0.0</v>
      </c>
      <c r="E87" s="21"/>
      <c r="F87" s="21"/>
      <c r="G87" s="21"/>
      <c r="H87" s="21"/>
      <c r="I87" s="17">
        <f t="shared" si="3"/>
        <v>0</v>
      </c>
      <c r="J87" s="22"/>
      <c r="K87" s="22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9" t="s">
        <v>82</v>
      </c>
      <c r="D88" s="20">
        <v>0.0</v>
      </c>
      <c r="E88" s="21"/>
      <c r="F88" s="21"/>
      <c r="G88" s="21"/>
      <c r="H88" s="21"/>
      <c r="I88" s="17">
        <f t="shared" si="3"/>
        <v>0</v>
      </c>
      <c r="J88" s="22"/>
      <c r="K88" s="22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5" t="s">
        <v>83</v>
      </c>
      <c r="D89" s="20">
        <v>0.0</v>
      </c>
      <c r="E89" s="21"/>
      <c r="F89" s="21"/>
      <c r="G89" s="21"/>
      <c r="H89" s="21"/>
      <c r="I89" s="17">
        <f t="shared" si="3"/>
        <v>0</v>
      </c>
      <c r="J89" s="22"/>
      <c r="K89" s="22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9" t="s">
        <v>84</v>
      </c>
      <c r="D90" s="20">
        <v>0.0</v>
      </c>
      <c r="E90" s="21"/>
      <c r="F90" s="21"/>
      <c r="G90" s="21"/>
      <c r="H90" s="21"/>
      <c r="I90" s="17">
        <f t="shared" si="3"/>
        <v>0</v>
      </c>
      <c r="J90" s="22"/>
      <c r="K90" s="22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5" t="s">
        <v>85</v>
      </c>
      <c r="D91" s="29"/>
      <c r="E91" s="21"/>
      <c r="F91" s="21"/>
      <c r="G91" s="21"/>
      <c r="H91" s="21"/>
      <c r="I91" s="17">
        <f t="shared" si="3"/>
        <v>0</v>
      </c>
      <c r="J91" s="22"/>
      <c r="K91" s="22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30"/>
      <c r="D92" s="31">
        <v>0.0</v>
      </c>
      <c r="E92" s="32"/>
      <c r="F92" s="32"/>
      <c r="G92" s="32"/>
      <c r="H92" s="32"/>
      <c r="I92" s="33">
        <f t="shared" si="3"/>
        <v>0</v>
      </c>
      <c r="J92" s="22"/>
      <c r="K92" s="22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34" t="s">
        <v>86</v>
      </c>
      <c r="D93" s="35">
        <f>+D16+D22+D32+D42+D58+D68</f>
        <v>1167387478</v>
      </c>
      <c r="E93" s="36">
        <f t="shared" ref="E93:I93" si="7">+E16+E22+E32+E42+E58</f>
        <v>49236580.18</v>
      </c>
      <c r="F93" s="35">
        <f t="shared" si="7"/>
        <v>94710702.47</v>
      </c>
      <c r="G93" s="36">
        <f t="shared" si="7"/>
        <v>71424173.24</v>
      </c>
      <c r="H93" s="35">
        <f t="shared" si="7"/>
        <v>76773227.21</v>
      </c>
      <c r="I93" s="36">
        <f t="shared" si="7"/>
        <v>292144683.1</v>
      </c>
      <c r="J93" s="11"/>
      <c r="K93" s="22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1"/>
      <c r="F94" s="11"/>
      <c r="G94" s="11"/>
      <c r="H94" s="11"/>
      <c r="I94" s="1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1"/>
      <c r="F95" s="11"/>
      <c r="G95" s="11"/>
      <c r="H95" s="11"/>
      <c r="I95" s="1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3" t="s">
        <v>87</v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4" t="s">
        <v>88</v>
      </c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4" t="s">
        <v>89</v>
      </c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4" t="s">
        <v>90</v>
      </c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4" t="s">
        <v>91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4" t="s">
        <v>92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</sheetData>
  <mergeCells count="7">
    <mergeCell ref="C10:I10"/>
    <mergeCell ref="C11:I11"/>
    <mergeCell ref="C12:I12"/>
    <mergeCell ref="C98:G98"/>
    <mergeCell ref="C99:E99"/>
    <mergeCell ref="C100:D100"/>
    <mergeCell ref="C101:D101"/>
  </mergeCells>
  <printOptions/>
  <pageMargins bottom="0.894736842105263" footer="0.0" header="0.0" left="0.23991935483870966" right="0.17" top="0.15748031496062992"/>
  <pageSetup scale="7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