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+ilv0iNEv5OonWNFKxbY2LDuc/g=="/>
    </ext>
  </extLst>
</workbook>
</file>

<file path=xl/sharedStrings.xml><?xml version="1.0" encoding="utf-8"?>
<sst xmlns="http://schemas.openxmlformats.org/spreadsheetml/2006/main" count="90" uniqueCount="90">
  <si>
    <t>DESDE 01 DE ENERO HASTA 31 DE ENERO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</si>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</sst>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</fills>
  <borders count="1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readingOrder="0"/>
    </xf>
    <xf borderId="1" fillId="2" fontId="3" numFmtId="0" xfId="0" applyAlignment="1" applyBorder="1" applyFill="1" applyFont="1">
      <alignment horizontal="center" readingOrder="0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2" fillId="0" fontId="4" numFmtId="0" xfId="0" applyAlignment="1" applyBorder="1" applyFont="1">
      <alignment horizontal="left" shrinkToFit="0" vertical="center" wrapText="1"/>
    </xf>
    <xf borderId="3" fillId="0" fontId="4" numFmtId="164" xfId="0" applyAlignment="1" applyBorder="1" applyFont="1" applyNumberFormat="1">
      <alignment horizontal="left" shrinkToFit="0" vertical="center" wrapText="1"/>
    </xf>
    <xf borderId="2" fillId="0" fontId="4" numFmtId="164" xfId="0" applyAlignment="1" applyBorder="1" applyFont="1" applyNumberFormat="1">
      <alignment horizontal="left" shrinkToFit="0" vertical="center" wrapText="1"/>
    </xf>
    <xf borderId="4" fillId="0" fontId="4" numFmtId="164" xfId="0" applyBorder="1" applyFont="1" applyNumberFormat="1"/>
    <xf borderId="5" fillId="0" fontId="4" numFmtId="0" xfId="0" applyAlignment="1" applyBorder="1" applyFont="1">
      <alignment horizontal="left" shrinkToFit="0" vertical="center" wrapText="1"/>
    </xf>
    <xf borderId="6" fillId="0" fontId="4" numFmtId="164" xfId="0" applyAlignment="1" applyBorder="1" applyFont="1" applyNumberFormat="1">
      <alignment shrinkToFit="0" vertical="center" wrapText="1"/>
    </xf>
    <xf borderId="7" fillId="0" fontId="4" numFmtId="164" xfId="0" applyBorder="1" applyFont="1" applyNumberFormat="1"/>
    <xf borderId="0" fillId="0" fontId="5" numFmtId="9" xfId="0" applyFont="1" applyNumberFormat="1"/>
    <xf borderId="8" fillId="0" fontId="5" numFmtId="0" xfId="0" applyAlignment="1" applyBorder="1" applyFont="1">
      <alignment horizontal="left" shrinkToFit="0" vertical="center" wrapText="1"/>
    </xf>
    <xf borderId="9" fillId="0" fontId="5" numFmtId="164" xfId="0" applyAlignment="1" applyBorder="1" applyFont="1" applyNumberFormat="1">
      <alignment shrinkToFit="0" vertical="center" wrapText="1"/>
    </xf>
    <xf borderId="9" fillId="0" fontId="5" numFmtId="164" xfId="0" applyBorder="1" applyFont="1" applyNumberFormat="1"/>
    <xf borderId="10" fillId="0" fontId="4" numFmtId="164" xfId="0" applyBorder="1" applyFont="1" applyNumberFormat="1"/>
    <xf borderId="0" fillId="0" fontId="5" numFmtId="4" xfId="0" applyFont="1" applyNumberFormat="1"/>
    <xf borderId="5" fillId="0" fontId="5" numFmtId="0" xfId="0" applyAlignment="1" applyBorder="1" applyFont="1">
      <alignment horizontal="left" shrinkToFit="0" vertical="center" wrapText="1"/>
    </xf>
    <xf borderId="6" fillId="0" fontId="5" numFmtId="164" xfId="0" applyAlignment="1" applyBorder="1" applyFont="1" applyNumberFormat="1">
      <alignment shrinkToFit="0" vertical="center" wrapText="1"/>
    </xf>
    <xf borderId="6" fillId="0" fontId="5" numFmtId="164" xfId="0" applyBorder="1" applyFont="1" applyNumberFormat="1"/>
    <xf borderId="11" fillId="0" fontId="5" numFmtId="0" xfId="0" applyAlignment="1" applyBorder="1" applyFont="1">
      <alignment horizontal="left" shrinkToFit="0" vertical="center" wrapText="1"/>
    </xf>
    <xf borderId="12" fillId="0" fontId="5" numFmtId="164" xfId="0" applyAlignment="1" applyBorder="1" applyFont="1" applyNumberFormat="1">
      <alignment shrinkToFit="0" vertical="center" wrapText="1"/>
    </xf>
    <xf borderId="12" fillId="0" fontId="5" numFmtId="164" xfId="0" applyBorder="1" applyFont="1" applyNumberFormat="1"/>
    <xf borderId="13" fillId="0" fontId="4" numFmtId="164" xfId="0" applyBorder="1" applyFont="1" applyNumberFormat="1"/>
    <xf borderId="9" fillId="0" fontId="5" numFmtId="4" xfId="0" applyBorder="1" applyFont="1" applyNumberFormat="1"/>
    <xf borderId="12" fillId="0" fontId="5" numFmtId="4" xfId="0" applyAlignment="1" applyBorder="1" applyFont="1" applyNumberFormat="1">
      <alignment shrinkToFit="0" vertical="center" wrapText="1"/>
    </xf>
    <xf borderId="6" fillId="0" fontId="4" numFmtId="164" xfId="0" applyBorder="1" applyFont="1" applyNumberFormat="1"/>
    <xf borderId="6" fillId="0" fontId="4" numFmtId="165" xfId="0" applyAlignment="1" applyBorder="1" applyFont="1" applyNumberFormat="1">
      <alignment shrinkToFit="0" vertical="center" wrapText="1"/>
    </xf>
    <xf borderId="12" fillId="0" fontId="4" numFmtId="165" xfId="0" applyAlignment="1" applyBorder="1" applyFont="1" applyNumberFormat="1">
      <alignment shrinkToFit="0" vertical="center" wrapText="1"/>
    </xf>
    <xf borderId="12" fillId="0" fontId="4" numFmtId="164" xfId="0" applyAlignment="1" applyBorder="1" applyFont="1" applyNumberFormat="1">
      <alignment shrinkToFit="0" vertical="center" wrapText="1"/>
    </xf>
    <xf borderId="14" fillId="0" fontId="4" numFmtId="0" xfId="0" applyAlignment="1" applyBorder="1" applyFont="1">
      <alignment horizontal="left" shrinkToFit="0" vertical="center" wrapText="1"/>
    </xf>
    <xf borderId="6" fillId="0" fontId="4" numFmtId="165" xfId="0" applyAlignment="1" applyBorder="1" applyFont="1" applyNumberFormat="1">
      <alignment horizontal="center" shrinkToFit="0" vertical="center" wrapText="1"/>
    </xf>
    <xf borderId="11" fillId="0" fontId="5" numFmtId="0" xfId="0" applyBorder="1" applyFont="1"/>
    <xf borderId="15" fillId="0" fontId="5" numFmtId="164" xfId="0" applyAlignment="1" applyBorder="1" applyFont="1" applyNumberFormat="1">
      <alignment shrinkToFit="0" vertical="center" wrapText="1"/>
    </xf>
    <xf borderId="15" fillId="0" fontId="5" numFmtId="164" xfId="0" applyBorder="1" applyFont="1" applyNumberFormat="1"/>
    <xf borderId="1" fillId="2" fontId="3" numFmtId="0" xfId="0" applyAlignment="1" applyBorder="1" applyFont="1">
      <alignment horizontal="left" shrinkToFit="0" vertical="center" wrapText="1"/>
    </xf>
    <xf borderId="16" fillId="2" fontId="4" numFmtId="164" xfId="0" applyAlignment="1" applyBorder="1" applyFont="1" applyNumberFormat="1">
      <alignment horizontal="center" shrinkToFit="0" vertical="center" wrapText="1"/>
    </xf>
    <xf borderId="1" fillId="2" fontId="4" numFmtId="164" xfId="0" applyAlignment="1" applyBorder="1" applyFont="1" applyNumberFormat="1">
      <alignment horizontal="center" shrinkToFit="0" vertical="center" wrapText="1"/>
    </xf>
    <xf borderId="17" fillId="2" fontId="4" numFmtId="164" xfId="0" applyAlignment="1" applyBorder="1" applyFont="1" applyNumberFormat="1">
      <alignment horizontal="center" shrinkToFit="0" vertical="center" wrapText="1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238125</xdr:colOff>
      <xdr:row>104</xdr:row>
      <xdr:rowOff>190500</xdr:rowOff>
    </xdr:from>
    <xdr:ext cx="2771775" cy="847725"/>
    <xdr:grpSp>
      <xdr:nvGrpSpPr>
        <xdr:cNvPr id="2" name="Shape 2" title="Dibujo"/>
        <xdr:cNvGrpSpPr/>
      </xdr:nvGrpSpPr>
      <xdr:grpSpPr>
        <a:xfrm>
          <a:off x="1745600" y="678600"/>
          <a:ext cx="2753700" cy="831300"/>
          <a:chOff x="1745600" y="678600"/>
          <a:chExt cx="2753700" cy="831300"/>
        </a:xfrm>
      </xdr:grpSpPr>
      <xdr:sp>
        <xdr:nvSpPr>
          <xdr:cNvPr id="3" name="Shape 3"/>
          <xdr:cNvSpPr txBox="1"/>
        </xdr:nvSpPr>
        <xdr:spPr>
          <a:xfrm>
            <a:off x="1745600" y="678600"/>
            <a:ext cx="275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976750" y="678600"/>
            <a:ext cx="2291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114300</xdr:colOff>
      <xdr:row>104</xdr:row>
      <xdr:rowOff>190500</xdr:rowOff>
    </xdr:from>
    <xdr:ext cx="2486025" cy="847725"/>
    <xdr:grpSp>
      <xdr:nvGrpSpPr>
        <xdr:cNvPr id="2" name="Shape 2" title="Dibujo"/>
        <xdr:cNvGrpSpPr/>
      </xdr:nvGrpSpPr>
      <xdr:grpSpPr>
        <a:xfrm>
          <a:off x="2194800" y="590075"/>
          <a:ext cx="2468400" cy="831300"/>
          <a:chOff x="2194800" y="590075"/>
          <a:chExt cx="2468400" cy="831300"/>
        </a:xfrm>
      </xdr:grpSpPr>
      <xdr:sp>
        <xdr:nvSpPr>
          <xdr:cNvPr id="5" name="Shape 5"/>
          <xdr:cNvSpPr txBox="1"/>
        </xdr:nvSpPr>
        <xdr:spPr>
          <a:xfrm>
            <a:off x="2194800" y="59007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Ramón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232450" y="619575"/>
            <a:ext cx="2409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1885950</xdr:colOff>
      <xdr:row>0</xdr:row>
      <xdr:rowOff>0</xdr:rowOff>
    </xdr:from>
    <xdr:ext cx="2771775" cy="19335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2.14"/>
    <col customWidth="1" min="4" max="4" width="21.57"/>
    <col customWidth="1" min="5" max="5" width="17.57"/>
    <col customWidth="1" min="6" max="6" width="21.71"/>
    <col customWidth="1" min="7" max="7" width="16.57"/>
    <col customWidth="1" min="8" max="8" width="21.0"/>
    <col customWidth="1" min="9" max="16" width="6.0"/>
    <col customWidth="1" min="17" max="18" width="7.0"/>
    <col customWidth="1" min="19" max="26" width="9.14"/>
  </cols>
  <sheetData>
    <row r="1">
      <c r="A1" s="1"/>
      <c r="B1" s="1"/>
      <c r="C1" s="2"/>
      <c r="D1" s="2"/>
      <c r="E1" s="2"/>
      <c r="F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2"/>
      <c r="D2" s="2"/>
      <c r="E2" s="2"/>
      <c r="F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/>
      <c r="D3" s="2"/>
      <c r="E3" s="2"/>
      <c r="F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/>
      <c r="D4" s="2"/>
      <c r="E4" s="2"/>
      <c r="F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2"/>
      <c r="D5" s="2"/>
      <c r="E5" s="2"/>
      <c r="F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2"/>
      <c r="D6" s="2"/>
      <c r="E6" s="2"/>
      <c r="F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2"/>
      <c r="E7" s="2"/>
      <c r="F7" s="1"/>
      <c r="S7" s="1"/>
      <c r="T7" s="1"/>
      <c r="U7" s="1"/>
      <c r="V7" s="1"/>
      <c r="W7" s="1"/>
      <c r="X7" s="1"/>
      <c r="Y7" s="1"/>
      <c r="Z7" s="1"/>
    </row>
    <row r="8" ht="18.75" customHeight="1">
      <c r="A8" s="1"/>
      <c r="B8" s="1"/>
      <c r="C8" s="2"/>
      <c r="S8" s="1"/>
      <c r="T8" s="1"/>
      <c r="U8" s="1"/>
      <c r="V8" s="1"/>
      <c r="W8" s="1"/>
      <c r="X8" s="1"/>
      <c r="Y8" s="1"/>
      <c r="Z8" s="1"/>
    </row>
    <row r="9" ht="18.75" customHeight="1">
      <c r="A9" s="1"/>
      <c r="B9" s="1"/>
      <c r="C9" s="3"/>
      <c r="D9" s="3"/>
      <c r="E9" s="3"/>
      <c r="F9" s="3"/>
      <c r="S9" s="1"/>
      <c r="T9" s="1"/>
      <c r="U9" s="1"/>
      <c r="V9" s="1"/>
      <c r="W9" s="1"/>
      <c r="X9" s="1"/>
      <c r="Y9" s="1"/>
      <c r="Z9" s="1"/>
    </row>
    <row r="10" ht="18.75" customHeight="1">
      <c r="A10" s="1"/>
      <c r="B10" s="1"/>
      <c r="C10" s="3" t="s">
        <v>0</v>
      </c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4" t="s">
        <v>1</v>
      </c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5" t="s">
        <v>2</v>
      </c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6" t="s">
        <v>3</v>
      </c>
      <c r="D14" s="6" t="s">
        <v>4</v>
      </c>
      <c r="E14" s="7" t="s">
        <v>5</v>
      </c>
      <c r="F14" s="7" t="s">
        <v>6</v>
      </c>
      <c r="G14" s="8"/>
      <c r="H14" s="1"/>
      <c r="I14" s="1"/>
      <c r="J14" s="1"/>
      <c r="K14" s="1"/>
      <c r="L14" s="1"/>
      <c r="M14" s="1"/>
      <c r="N14" s="1"/>
      <c r="O14" s="1"/>
      <c r="P14" s="1"/>
      <c r="Q14" s="9"/>
      <c r="R14" s="9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0" t="s">
        <v>7</v>
      </c>
      <c r="D15" s="11">
        <f t="shared" ref="D15:E15" si="1">+D16+D22+D32+D42+D58+D68</f>
        <v>1167387478</v>
      </c>
      <c r="E15" s="12">
        <f t="shared" si="1"/>
        <v>49236580.18</v>
      </c>
      <c r="F15" s="13">
        <f t="shared" ref="F15:F93" si="3">SUM(E15)</f>
        <v>49236580.18</v>
      </c>
      <c r="G15" s="1"/>
      <c r="H15" s="1"/>
      <c r="I15" s="9"/>
      <c r="J15" s="1"/>
      <c r="K15" s="9"/>
      <c r="L15" s="9"/>
      <c r="M15" s="9"/>
      <c r="N15" s="9"/>
      <c r="O15" s="9"/>
      <c r="P15" s="9"/>
      <c r="Q15" s="9"/>
      <c r="R15" s="9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4" t="s">
        <v>8</v>
      </c>
      <c r="D16" s="15">
        <f t="shared" ref="D16:E16" si="2">+D17+D18+D19+D20+D21</f>
        <v>541084403</v>
      </c>
      <c r="E16" s="15">
        <f t="shared" si="2"/>
        <v>40163757.12</v>
      </c>
      <c r="F16" s="16">
        <f t="shared" si="3"/>
        <v>40163757.12</v>
      </c>
      <c r="G16" s="1"/>
      <c r="H16" s="1"/>
      <c r="I16" s="17"/>
      <c r="J16" s="1"/>
      <c r="K16" s="1"/>
      <c r="L16" s="1"/>
      <c r="M16" s="1"/>
      <c r="N16" s="1"/>
      <c r="O16" s="1"/>
      <c r="P16" s="1"/>
      <c r="Q16" s="1"/>
      <c r="R16" s="1"/>
      <c r="S16" s="9"/>
      <c r="T16" s="1"/>
      <c r="U16" s="1"/>
      <c r="V16" s="1"/>
      <c r="W16" s="1"/>
      <c r="X16" s="1"/>
      <c r="Y16" s="1"/>
      <c r="Z16" s="1"/>
    </row>
    <row r="17">
      <c r="A17" s="1"/>
      <c r="B17" s="1"/>
      <c r="C17" s="18" t="s">
        <v>9</v>
      </c>
      <c r="D17" s="19">
        <v>4.68854876E8</v>
      </c>
      <c r="E17" s="20">
        <v>3.440204132E7</v>
      </c>
      <c r="F17" s="21">
        <f t="shared" si="3"/>
        <v>34402041.32</v>
      </c>
      <c r="G17" s="22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23" t="s">
        <v>10</v>
      </c>
      <c r="D18" s="24">
        <v>6918069.0</v>
      </c>
      <c r="E18" s="25">
        <v>537796.61</v>
      </c>
      <c r="F18" s="16">
        <f t="shared" si="3"/>
        <v>537796.61</v>
      </c>
      <c r="G18" s="22"/>
      <c r="H18" s="2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23" t="s">
        <v>11</v>
      </c>
      <c r="D19" s="24">
        <v>150000.0</v>
      </c>
      <c r="E19" s="25">
        <v>0.0</v>
      </c>
      <c r="F19" s="16">
        <f t="shared" si="3"/>
        <v>0</v>
      </c>
      <c r="G19" s="22"/>
      <c r="H19" s="2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23" t="s">
        <v>12</v>
      </c>
      <c r="D20" s="24">
        <v>0.0</v>
      </c>
      <c r="E20" s="25">
        <v>0.0</v>
      </c>
      <c r="F20" s="16">
        <f t="shared" si="3"/>
        <v>0</v>
      </c>
      <c r="G20" s="22"/>
      <c r="H20" s="2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26" t="s">
        <v>13</v>
      </c>
      <c r="D21" s="27">
        <v>6.5161458E7</v>
      </c>
      <c r="E21" s="28">
        <v>5223919.19</v>
      </c>
      <c r="F21" s="29">
        <f t="shared" si="3"/>
        <v>5223919.19</v>
      </c>
      <c r="G21" s="22"/>
      <c r="H21" s="2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4" t="s">
        <v>14</v>
      </c>
      <c r="D22" s="15">
        <f t="shared" ref="D22:E22" si="4">+D23+D24+D25+D26+D27+D28+D29+D30+D31</f>
        <v>61751044</v>
      </c>
      <c r="E22" s="15">
        <f t="shared" si="4"/>
        <v>966973.33</v>
      </c>
      <c r="F22" s="16">
        <f t="shared" si="3"/>
        <v>966973.33</v>
      </c>
      <c r="G22" s="22"/>
      <c r="H22" s="2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8" t="s">
        <v>15</v>
      </c>
      <c r="D23" s="30">
        <v>1.7590784E7</v>
      </c>
      <c r="E23" s="20">
        <v>668476.93</v>
      </c>
      <c r="F23" s="21">
        <f t="shared" si="3"/>
        <v>668476.93</v>
      </c>
      <c r="G23" s="22"/>
      <c r="H23" s="2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23" t="s">
        <v>16</v>
      </c>
      <c r="D24" s="24">
        <v>2430000.0</v>
      </c>
      <c r="E24" s="25">
        <v>0.0</v>
      </c>
      <c r="F24" s="16">
        <f t="shared" si="3"/>
        <v>0</v>
      </c>
      <c r="G24" s="22"/>
      <c r="H24" s="2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23" t="s">
        <v>17</v>
      </c>
      <c r="D25" s="24">
        <v>2000000.0</v>
      </c>
      <c r="E25" s="25">
        <v>0.0</v>
      </c>
      <c r="F25" s="16">
        <f t="shared" si="3"/>
        <v>0</v>
      </c>
      <c r="G25" s="22"/>
      <c r="H25" s="2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1"/>
      <c r="B26" s="1"/>
      <c r="C26" s="23" t="s">
        <v>18</v>
      </c>
      <c r="D26" s="24">
        <v>1200000.0</v>
      </c>
      <c r="E26" s="25">
        <v>0.0</v>
      </c>
      <c r="F26" s="16">
        <f t="shared" si="3"/>
        <v>0</v>
      </c>
      <c r="G26" s="22"/>
      <c r="H26" s="2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23" t="s">
        <v>19</v>
      </c>
      <c r="D27" s="24">
        <v>1.3805784E7</v>
      </c>
      <c r="E27" s="25">
        <v>281996.4</v>
      </c>
      <c r="F27" s="16">
        <f t="shared" si="3"/>
        <v>281996.4</v>
      </c>
      <c r="G27" s="22"/>
      <c r="H27" s="2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23" t="s">
        <v>20</v>
      </c>
      <c r="D28" s="24">
        <v>3159476.0</v>
      </c>
      <c r="E28" s="25"/>
      <c r="F28" s="16">
        <f t="shared" si="3"/>
        <v>0</v>
      </c>
      <c r="G28" s="22"/>
      <c r="H28" s="2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23" t="s">
        <v>21</v>
      </c>
      <c r="D29" s="24">
        <v>2650000.0</v>
      </c>
      <c r="E29" s="25"/>
      <c r="F29" s="16">
        <f t="shared" si="3"/>
        <v>0</v>
      </c>
      <c r="G29" s="22"/>
      <c r="H29" s="2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23" t="s">
        <v>22</v>
      </c>
      <c r="D30" s="24">
        <v>5915000.0</v>
      </c>
      <c r="E30" s="25">
        <v>16500.0</v>
      </c>
      <c r="F30" s="16">
        <f t="shared" si="3"/>
        <v>16500</v>
      </c>
      <c r="G30" s="22"/>
      <c r="H30" s="2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26" t="s">
        <v>23</v>
      </c>
      <c r="D31" s="31">
        <v>1.3E7</v>
      </c>
      <c r="E31" s="28"/>
      <c r="F31" s="29">
        <f t="shared" si="3"/>
        <v>0</v>
      </c>
      <c r="G31" s="22"/>
      <c r="H31" s="2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4" t="s">
        <v>24</v>
      </c>
      <c r="D32" s="15">
        <f>+D33+D34+D35+D36+D37+D38+D39+D40+D41</f>
        <v>141346778</v>
      </c>
      <c r="E32" s="32"/>
      <c r="F32" s="16">
        <f t="shared" si="3"/>
        <v>0</v>
      </c>
      <c r="G32" s="22"/>
      <c r="H32" s="2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8" t="s">
        <v>25</v>
      </c>
      <c r="D33" s="19">
        <v>9.6141146E7</v>
      </c>
      <c r="E33" s="20"/>
      <c r="F33" s="21">
        <f t="shared" si="3"/>
        <v>0</v>
      </c>
      <c r="G33" s="22"/>
      <c r="H33" s="2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23" t="s">
        <v>26</v>
      </c>
      <c r="D34" s="24">
        <v>820000.0</v>
      </c>
      <c r="E34" s="25"/>
      <c r="F34" s="16">
        <f t="shared" si="3"/>
        <v>0</v>
      </c>
      <c r="G34" s="22"/>
      <c r="H34" s="2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23" t="s">
        <v>27</v>
      </c>
      <c r="D35" s="24">
        <v>346000.0</v>
      </c>
      <c r="E35" s="25"/>
      <c r="F35" s="16">
        <f t="shared" si="3"/>
        <v>0</v>
      </c>
      <c r="G35" s="22"/>
      <c r="H35" s="2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23" t="s">
        <v>28</v>
      </c>
      <c r="D36" s="24">
        <v>2.251638E7</v>
      </c>
      <c r="E36" s="25"/>
      <c r="F36" s="16">
        <f t="shared" si="3"/>
        <v>0</v>
      </c>
      <c r="G36" s="22"/>
      <c r="H36" s="2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23" t="s">
        <v>29</v>
      </c>
      <c r="D37" s="24">
        <v>520000.0</v>
      </c>
      <c r="E37" s="25"/>
      <c r="F37" s="16">
        <f t="shared" si="3"/>
        <v>0</v>
      </c>
      <c r="G37" s="22"/>
      <c r="H37" s="2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23" t="s">
        <v>30</v>
      </c>
      <c r="D38" s="24">
        <v>342000.0</v>
      </c>
      <c r="E38" s="25"/>
      <c r="F38" s="16">
        <f t="shared" si="3"/>
        <v>0</v>
      </c>
      <c r="G38" s="22"/>
      <c r="H38" s="2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23" t="s">
        <v>31</v>
      </c>
      <c r="D39" s="24">
        <v>1.4101252E7</v>
      </c>
      <c r="E39" s="25"/>
      <c r="F39" s="16">
        <f t="shared" si="3"/>
        <v>0</v>
      </c>
      <c r="G39" s="22"/>
      <c r="H39" s="2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23" t="s">
        <v>32</v>
      </c>
      <c r="D40" s="24">
        <v>0.0</v>
      </c>
      <c r="E40" s="25"/>
      <c r="F40" s="16">
        <f t="shared" si="3"/>
        <v>0</v>
      </c>
      <c r="G40" s="22"/>
      <c r="H40" s="2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26" t="s">
        <v>33</v>
      </c>
      <c r="D41" s="27">
        <v>6560000.0</v>
      </c>
      <c r="E41" s="28"/>
      <c r="F41" s="29">
        <f t="shared" si="3"/>
        <v>0</v>
      </c>
      <c r="G41" s="22"/>
      <c r="H41" s="2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4" t="s">
        <v>34</v>
      </c>
      <c r="D42" s="15">
        <f t="shared" ref="D42:E42" si="5">+D43+D48</f>
        <v>378135253</v>
      </c>
      <c r="E42" s="15">
        <f t="shared" si="5"/>
        <v>8105849.73</v>
      </c>
      <c r="F42" s="16">
        <f t="shared" si="3"/>
        <v>8105849.73</v>
      </c>
      <c r="G42" s="22"/>
      <c r="H42" s="2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8" t="s">
        <v>35</v>
      </c>
      <c r="D43" s="19">
        <v>3.77635253E8</v>
      </c>
      <c r="E43" s="19">
        <v>8105849.73</v>
      </c>
      <c r="F43" s="21">
        <f t="shared" si="3"/>
        <v>8105849.73</v>
      </c>
      <c r="G43" s="22"/>
      <c r="H43" s="2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23" t="s">
        <v>36</v>
      </c>
      <c r="D44" s="24"/>
      <c r="E44" s="25"/>
      <c r="F44" s="16">
        <f t="shared" si="3"/>
        <v>0</v>
      </c>
      <c r="G44" s="22"/>
      <c r="H44" s="2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23" t="s">
        <v>37</v>
      </c>
      <c r="D45" s="24"/>
      <c r="E45" s="25"/>
      <c r="F45" s="16">
        <f t="shared" si="3"/>
        <v>0</v>
      </c>
      <c r="G45" s="22"/>
      <c r="H45" s="2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23" t="s">
        <v>38</v>
      </c>
      <c r="D46" s="24"/>
      <c r="E46" s="25"/>
      <c r="F46" s="16">
        <f t="shared" si="3"/>
        <v>0</v>
      </c>
      <c r="G46" s="22"/>
      <c r="H46" s="2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23" t="s">
        <v>39</v>
      </c>
      <c r="D47" s="24"/>
      <c r="E47" s="25"/>
      <c r="F47" s="16">
        <f t="shared" si="3"/>
        <v>0</v>
      </c>
      <c r="G47" s="22"/>
      <c r="H47" s="2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23" t="s">
        <v>40</v>
      </c>
      <c r="D48" s="24">
        <v>500000.0</v>
      </c>
      <c r="E48" s="25"/>
      <c r="F48" s="16">
        <f t="shared" si="3"/>
        <v>0</v>
      </c>
      <c r="G48" s="22"/>
      <c r="H48" s="2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23" t="s">
        <v>41</v>
      </c>
      <c r="D49" s="33"/>
      <c r="E49" s="25"/>
      <c r="F49" s="16">
        <f t="shared" si="3"/>
        <v>0</v>
      </c>
      <c r="G49" s="22"/>
      <c r="H49" s="2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4" t="s">
        <v>42</v>
      </c>
      <c r="D50" s="33"/>
      <c r="E50" s="25"/>
      <c r="F50" s="16">
        <f t="shared" si="3"/>
        <v>0</v>
      </c>
      <c r="G50" s="22"/>
      <c r="H50" s="2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23" t="s">
        <v>43</v>
      </c>
      <c r="D51" s="33"/>
      <c r="E51" s="25"/>
      <c r="F51" s="16">
        <f t="shared" si="3"/>
        <v>0</v>
      </c>
      <c r="G51" s="22"/>
      <c r="H51" s="2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23" t="s">
        <v>44</v>
      </c>
      <c r="D52" s="33"/>
      <c r="E52" s="25"/>
      <c r="F52" s="16">
        <f t="shared" si="3"/>
        <v>0</v>
      </c>
      <c r="G52" s="22"/>
      <c r="H52" s="2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23" t="s">
        <v>45</v>
      </c>
      <c r="D53" s="33"/>
      <c r="E53" s="25"/>
      <c r="F53" s="16">
        <f t="shared" si="3"/>
        <v>0</v>
      </c>
      <c r="G53" s="22"/>
      <c r="H53" s="2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3" t="s">
        <v>46</v>
      </c>
      <c r="D54" s="33"/>
      <c r="E54" s="25"/>
      <c r="F54" s="16">
        <f t="shared" si="3"/>
        <v>0</v>
      </c>
      <c r="G54" s="22"/>
      <c r="H54" s="2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23" t="s">
        <v>47</v>
      </c>
      <c r="D55" s="33"/>
      <c r="E55" s="25"/>
      <c r="F55" s="16">
        <f t="shared" si="3"/>
        <v>0</v>
      </c>
      <c r="G55" s="22"/>
      <c r="H55" s="2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23" t="s">
        <v>48</v>
      </c>
      <c r="D56" s="33"/>
      <c r="E56" s="25"/>
      <c r="F56" s="16">
        <f t="shared" si="3"/>
        <v>0</v>
      </c>
      <c r="G56" s="22"/>
      <c r="H56" s="2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26" t="s">
        <v>49</v>
      </c>
      <c r="D57" s="34"/>
      <c r="E57" s="28"/>
      <c r="F57" s="29">
        <f t="shared" si="3"/>
        <v>0</v>
      </c>
      <c r="G57" s="22"/>
      <c r="H57" s="2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4" t="s">
        <v>50</v>
      </c>
      <c r="D58" s="15">
        <f>+D59+D60+D61+D62+D63+D64+D66</f>
        <v>44470000</v>
      </c>
      <c r="E58" s="32"/>
      <c r="F58" s="16">
        <f t="shared" si="3"/>
        <v>0</v>
      </c>
      <c r="G58" s="22"/>
      <c r="H58" s="2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8" t="s">
        <v>51</v>
      </c>
      <c r="D59" s="19">
        <v>4000000.0</v>
      </c>
      <c r="E59" s="20"/>
      <c r="F59" s="21">
        <f t="shared" si="3"/>
        <v>0</v>
      </c>
      <c r="G59" s="22"/>
      <c r="H59" s="2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23" t="s">
        <v>52</v>
      </c>
      <c r="D60" s="24">
        <v>600000.0</v>
      </c>
      <c r="E60" s="25"/>
      <c r="F60" s="16">
        <f t="shared" si="3"/>
        <v>0</v>
      </c>
      <c r="G60" s="22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23" t="s">
        <v>53</v>
      </c>
      <c r="D61" s="24">
        <v>1000000.0</v>
      </c>
      <c r="E61" s="25"/>
      <c r="F61" s="16">
        <f t="shared" si="3"/>
        <v>0</v>
      </c>
      <c r="G61" s="22"/>
      <c r="H61" s="2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23" t="s">
        <v>54</v>
      </c>
      <c r="D62" s="24">
        <v>3.351E7</v>
      </c>
      <c r="E62" s="25"/>
      <c r="F62" s="16">
        <f t="shared" si="3"/>
        <v>0</v>
      </c>
      <c r="G62" s="22"/>
      <c r="H62" s="2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23" t="s">
        <v>55</v>
      </c>
      <c r="D63" s="24">
        <v>1660000.0</v>
      </c>
      <c r="E63" s="25"/>
      <c r="F63" s="16">
        <f t="shared" si="3"/>
        <v>0</v>
      </c>
      <c r="G63" s="22"/>
      <c r="H63" s="2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23" t="s">
        <v>56</v>
      </c>
      <c r="D64" s="24">
        <v>100000.0</v>
      </c>
      <c r="E64" s="25"/>
      <c r="F64" s="16">
        <f t="shared" si="3"/>
        <v>0</v>
      </c>
      <c r="G64" s="22"/>
      <c r="H64" s="2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23" t="s">
        <v>57</v>
      </c>
      <c r="D65" s="24">
        <v>0.0</v>
      </c>
      <c r="E65" s="25"/>
      <c r="F65" s="16">
        <f t="shared" si="3"/>
        <v>0</v>
      </c>
      <c r="G65" s="22"/>
      <c r="H65" s="2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23" t="s">
        <v>58</v>
      </c>
      <c r="D66" s="24">
        <v>3600000.0</v>
      </c>
      <c r="E66" s="25"/>
      <c r="F66" s="16">
        <f t="shared" si="3"/>
        <v>0</v>
      </c>
      <c r="G66" s="22"/>
      <c r="H66" s="2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26" t="s">
        <v>59</v>
      </c>
      <c r="D67" s="35"/>
      <c r="E67" s="28"/>
      <c r="F67" s="29">
        <f t="shared" si="3"/>
        <v>0</v>
      </c>
      <c r="G67" s="22"/>
      <c r="H67" s="2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4" t="s">
        <v>60</v>
      </c>
      <c r="D68" s="15">
        <v>600000.0</v>
      </c>
      <c r="E68" s="25"/>
      <c r="F68" s="16">
        <f t="shared" si="3"/>
        <v>0</v>
      </c>
      <c r="G68" s="22"/>
      <c r="H68" s="2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8" t="s">
        <v>61</v>
      </c>
      <c r="D69" s="19">
        <v>600000.0</v>
      </c>
      <c r="E69" s="20"/>
      <c r="F69" s="21">
        <f t="shared" si="3"/>
        <v>0</v>
      </c>
      <c r="G69" s="22"/>
      <c r="H69" s="2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23" t="s">
        <v>62</v>
      </c>
      <c r="D70" s="24">
        <v>0.0</v>
      </c>
      <c r="E70" s="25"/>
      <c r="F70" s="16">
        <f t="shared" si="3"/>
        <v>0</v>
      </c>
      <c r="G70" s="22"/>
      <c r="H70" s="2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23" t="s">
        <v>63</v>
      </c>
      <c r="D71" s="24">
        <v>0.0</v>
      </c>
      <c r="E71" s="25"/>
      <c r="F71" s="16">
        <f t="shared" si="3"/>
        <v>0</v>
      </c>
      <c r="G71" s="22"/>
      <c r="H71" s="2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23" t="s">
        <v>64</v>
      </c>
      <c r="D72" s="24">
        <v>0.0</v>
      </c>
      <c r="E72" s="25"/>
      <c r="F72" s="16">
        <f t="shared" si="3"/>
        <v>0</v>
      </c>
      <c r="G72" s="22"/>
      <c r="H72" s="2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4" t="s">
        <v>65</v>
      </c>
      <c r="D73" s="24">
        <v>0.0</v>
      </c>
      <c r="E73" s="25"/>
      <c r="F73" s="16">
        <f t="shared" si="3"/>
        <v>0</v>
      </c>
      <c r="G73" s="22"/>
      <c r="H73" s="2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23" t="s">
        <v>66</v>
      </c>
      <c r="D74" s="24">
        <v>0.0</v>
      </c>
      <c r="E74" s="25"/>
      <c r="F74" s="16">
        <f t="shared" si="3"/>
        <v>0</v>
      </c>
      <c r="G74" s="22"/>
      <c r="H74" s="2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23" t="s">
        <v>67</v>
      </c>
      <c r="D75" s="24">
        <v>0.0</v>
      </c>
      <c r="E75" s="25"/>
      <c r="F75" s="16">
        <f t="shared" si="3"/>
        <v>0</v>
      </c>
      <c r="G75" s="22"/>
      <c r="H75" s="2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4" t="s">
        <v>68</v>
      </c>
      <c r="D76" s="24">
        <v>0.0</v>
      </c>
      <c r="E76" s="25"/>
      <c r="F76" s="16">
        <f t="shared" si="3"/>
        <v>0</v>
      </c>
      <c r="G76" s="22"/>
      <c r="H76" s="2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23" t="s">
        <v>69</v>
      </c>
      <c r="D77" s="24">
        <v>0.0</v>
      </c>
      <c r="E77" s="25"/>
      <c r="F77" s="16">
        <f t="shared" si="3"/>
        <v>0</v>
      </c>
      <c r="G77" s="22"/>
      <c r="H77" s="2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23" t="s">
        <v>70</v>
      </c>
      <c r="D78" s="24">
        <v>0.0</v>
      </c>
      <c r="E78" s="25"/>
      <c r="F78" s="16">
        <f t="shared" si="3"/>
        <v>0</v>
      </c>
      <c r="G78" s="22"/>
      <c r="H78" s="2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23" t="s">
        <v>71</v>
      </c>
      <c r="D79" s="27">
        <v>0.0</v>
      </c>
      <c r="E79" s="28"/>
      <c r="F79" s="29">
        <f t="shared" si="3"/>
        <v>0</v>
      </c>
      <c r="G79" s="22"/>
      <c r="H79" s="2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36" t="s">
        <v>72</v>
      </c>
      <c r="D80" s="37"/>
      <c r="E80" s="25"/>
      <c r="F80" s="16">
        <f t="shared" si="3"/>
        <v>0</v>
      </c>
      <c r="G80" s="22"/>
      <c r="H80" s="2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23"/>
      <c r="D81" s="19">
        <v>0.0</v>
      </c>
      <c r="E81" s="20"/>
      <c r="F81" s="21">
        <f t="shared" si="3"/>
        <v>0</v>
      </c>
      <c r="G81" s="22"/>
      <c r="H81" s="2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4" t="s">
        <v>73</v>
      </c>
      <c r="D82" s="24">
        <v>0.0</v>
      </c>
      <c r="E82" s="25"/>
      <c r="F82" s="16">
        <f t="shared" si="3"/>
        <v>0</v>
      </c>
      <c r="G82" s="22"/>
      <c r="H82" s="2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4" t="s">
        <v>74</v>
      </c>
      <c r="D83" s="24">
        <v>0.0</v>
      </c>
      <c r="E83" s="25"/>
      <c r="F83" s="16">
        <f t="shared" si="3"/>
        <v>0</v>
      </c>
      <c r="G83" s="22"/>
      <c r="H83" s="2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23" t="s">
        <v>75</v>
      </c>
      <c r="D84" s="24">
        <v>0.0</v>
      </c>
      <c r="E84" s="25"/>
      <c r="F84" s="16">
        <f t="shared" si="3"/>
        <v>0</v>
      </c>
      <c r="G84" s="22"/>
      <c r="H84" s="2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23" t="s">
        <v>76</v>
      </c>
      <c r="D85" s="24">
        <v>0.0</v>
      </c>
      <c r="E85" s="25"/>
      <c r="F85" s="16">
        <f t="shared" si="3"/>
        <v>0</v>
      </c>
      <c r="G85" s="22"/>
      <c r="H85" s="2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4" t="s">
        <v>77</v>
      </c>
      <c r="D86" s="24">
        <v>0.0</v>
      </c>
      <c r="E86" s="25"/>
      <c r="F86" s="16">
        <f t="shared" si="3"/>
        <v>0</v>
      </c>
      <c r="G86" s="22"/>
      <c r="H86" s="2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23" t="s">
        <v>78</v>
      </c>
      <c r="D87" s="24">
        <v>0.0</v>
      </c>
      <c r="E87" s="25"/>
      <c r="F87" s="16">
        <f t="shared" si="3"/>
        <v>0</v>
      </c>
      <c r="G87" s="22"/>
      <c r="H87" s="2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23" t="s">
        <v>79</v>
      </c>
      <c r="D88" s="24">
        <v>0.0</v>
      </c>
      <c r="E88" s="25"/>
      <c r="F88" s="16">
        <f t="shared" si="3"/>
        <v>0</v>
      </c>
      <c r="G88" s="22"/>
      <c r="H88" s="2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4" t="s">
        <v>80</v>
      </c>
      <c r="D89" s="24">
        <v>0.0</v>
      </c>
      <c r="E89" s="25"/>
      <c r="F89" s="16">
        <f t="shared" si="3"/>
        <v>0</v>
      </c>
      <c r="G89" s="22"/>
      <c r="H89" s="2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23" t="s">
        <v>81</v>
      </c>
      <c r="D90" s="27">
        <v>0.0</v>
      </c>
      <c r="E90" s="28"/>
      <c r="F90" s="29">
        <f t="shared" si="3"/>
        <v>0</v>
      </c>
      <c r="G90" s="22"/>
      <c r="H90" s="2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36" t="s">
        <v>82</v>
      </c>
      <c r="D91" s="37"/>
      <c r="E91" s="25"/>
      <c r="F91" s="16">
        <f t="shared" si="3"/>
        <v>0</v>
      </c>
      <c r="G91" s="22"/>
      <c r="H91" s="2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38"/>
      <c r="D92" s="39">
        <v>0.0</v>
      </c>
      <c r="E92" s="40"/>
      <c r="F92" s="13">
        <f t="shared" si="3"/>
        <v>0</v>
      </c>
      <c r="G92" s="22"/>
      <c r="H92" s="2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41" t="s">
        <v>83</v>
      </c>
      <c r="D93" s="42">
        <f>+D16+D22+D32+D42+D58+D68</f>
        <v>1167387478</v>
      </c>
      <c r="E93" s="43">
        <f>+E16+E22+E32+E42+E58</f>
        <v>49236580.18</v>
      </c>
      <c r="F93" s="44">
        <f t="shared" si="3"/>
        <v>49236580.18</v>
      </c>
      <c r="G93" s="9"/>
      <c r="H93" s="2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9"/>
      <c r="F94" s="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45" t="s">
        <v>84</v>
      </c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8" t="s">
        <v>85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8" t="s">
        <v>86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8" t="s">
        <v>87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8" t="s">
        <v>88</v>
      </c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8" t="s">
        <v>89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5">
    <mergeCell ref="C7:D7"/>
    <mergeCell ref="C8:F8"/>
    <mergeCell ref="C10:F10"/>
    <mergeCell ref="C11:F11"/>
    <mergeCell ref="C12:F12"/>
  </mergeCells>
  <printOptions verticalCentered="1"/>
  <pageMargins bottom="0.38" footer="0.0" header="0.0" left="1.4286926994906621" right="0.0" top="0.15748031496062992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