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jwJ3vmVweP77yqTBSCors/OMDZGw=="/>
    </ext>
  </extLst>
</workbook>
</file>

<file path=xl/sharedStrings.xml><?xml version="1.0" encoding="utf-8"?>
<sst xmlns="http://schemas.openxmlformats.org/spreadsheetml/2006/main" count="97" uniqueCount="96">
  <si>
    <t>DESDE 01 DE ENERO HASTA 30 DE  SEPTIEMBRE DEL AÑO 2022</t>
  </si>
  <si>
    <t xml:space="preserve">Ejecución de Gastos y Aplicaciones Financieras </t>
  </si>
  <si>
    <t>VALORES En RD$</t>
  </si>
  <si>
    <t>DETALLE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</si>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</sst>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theme="0"/>
        <bgColor theme="0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1" fillId="2" fontId="3" numFmtId="0" xfId="0" applyAlignment="1" applyBorder="1" applyFill="1" applyFont="1">
      <alignment readingOrder="0" shrinkToFit="0" vertical="center" wrapText="1"/>
    </xf>
    <xf borderId="1" fillId="2" fontId="3" numFmtId="0" xfId="0" applyAlignment="1" applyBorder="1" applyFont="1">
      <alignment horizontal="center" readingOrder="0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2" fillId="0" fontId="4" numFmtId="0" xfId="0" applyAlignment="1" applyBorder="1" applyFont="1">
      <alignment horizontal="left" shrinkToFit="0" vertical="center" wrapText="1"/>
    </xf>
    <xf borderId="2" fillId="0" fontId="4" numFmtId="164" xfId="0" applyAlignment="1" applyBorder="1" applyFont="1" applyNumberFormat="1">
      <alignment horizontal="left" shrinkToFit="0" vertical="center" wrapText="1"/>
    </xf>
    <xf borderId="2" fillId="0" fontId="4" numFmtId="164" xfId="0" applyBorder="1" applyFont="1" applyNumberFormat="1"/>
    <xf borderId="3" fillId="0" fontId="4" numFmtId="0" xfId="0" applyAlignment="1" applyBorder="1" applyFont="1">
      <alignment horizontal="left" shrinkToFit="0" vertical="center" wrapText="1"/>
    </xf>
    <xf borderId="3" fillId="0" fontId="4" numFmtId="164" xfId="0" applyAlignment="1" applyBorder="1" applyFont="1" applyNumberFormat="1">
      <alignment shrinkToFit="0" vertical="center" wrapText="1"/>
    </xf>
    <xf borderId="3" fillId="0" fontId="4" numFmtId="164" xfId="0" applyBorder="1" applyFont="1" applyNumberFormat="1"/>
    <xf borderId="0" fillId="0" fontId="5" numFmtId="9" xfId="0" applyFont="1" applyNumberFormat="1"/>
    <xf borderId="3" fillId="0" fontId="5" numFmtId="0" xfId="0" applyAlignment="1" applyBorder="1" applyFont="1">
      <alignment horizontal="left" shrinkToFit="0" vertical="center" wrapText="1"/>
    </xf>
    <xf borderId="3" fillId="0" fontId="5" numFmtId="164" xfId="0" applyAlignment="1" applyBorder="1" applyFont="1" applyNumberFormat="1">
      <alignment shrinkToFit="0" vertical="center" wrapText="1"/>
    </xf>
    <xf borderId="3" fillId="0" fontId="5" numFmtId="164" xfId="0" applyBorder="1" applyFont="1" applyNumberFormat="1"/>
    <xf borderId="0" fillId="0" fontId="5" numFmtId="4" xfId="0" applyFont="1" applyNumberFormat="1"/>
    <xf borderId="3" fillId="0" fontId="5" numFmtId="4" xfId="0" applyBorder="1" applyFont="1" applyNumberFormat="1"/>
    <xf borderId="3" fillId="0" fontId="5" numFmtId="4" xfId="0" applyAlignment="1" applyBorder="1" applyFont="1" applyNumberFormat="1">
      <alignment shrinkToFit="0" vertical="center" wrapText="1"/>
    </xf>
    <xf borderId="3" fillId="0" fontId="4" numFmtId="165" xfId="0" applyAlignment="1" applyBorder="1" applyFont="1" applyNumberFormat="1">
      <alignment shrinkToFit="0" vertical="center" wrapText="1"/>
    </xf>
    <xf borderId="3" fillId="3" fontId="4" numFmtId="0" xfId="0" applyAlignment="1" applyBorder="1" applyFill="1" applyFont="1">
      <alignment horizontal="left" shrinkToFit="0" vertical="center" wrapText="1"/>
    </xf>
    <xf borderId="3" fillId="3" fontId="4" numFmtId="165" xfId="0" applyAlignment="1" applyBorder="1" applyFont="1" applyNumberFormat="1">
      <alignment horizontal="center" shrinkToFit="0" vertical="center" wrapText="1"/>
    </xf>
    <xf borderId="3" fillId="0" fontId="5" numFmtId="165" xfId="0" applyAlignment="1" applyBorder="1" applyFont="1" applyNumberFormat="1">
      <alignment shrinkToFit="0" vertical="center" wrapText="1"/>
    </xf>
    <xf borderId="4" fillId="0" fontId="1" numFmtId="0" xfId="0" applyBorder="1" applyFont="1"/>
    <xf borderId="4" fillId="0" fontId="5" numFmtId="164" xfId="0" applyBorder="1" applyFont="1" applyNumberFormat="1"/>
    <xf borderId="4" fillId="0" fontId="4" numFmtId="164" xfId="0" applyBorder="1" applyFont="1" applyNumberFormat="1"/>
    <xf borderId="1" fillId="2" fontId="3" numFmtId="0" xfId="0" applyAlignment="1" applyBorder="1" applyFont="1">
      <alignment horizontal="left" shrinkToFit="0" vertical="center" wrapText="1"/>
    </xf>
    <xf borderId="1" fillId="2" fontId="4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1400175</xdr:colOff>
      <xdr:row>105</xdr:row>
      <xdr:rowOff>133350</xdr:rowOff>
    </xdr:from>
    <xdr:ext cx="3876675" cy="2047875"/>
    <xdr:grpSp>
      <xdr:nvGrpSpPr>
        <xdr:cNvPr id="2" name="Shape 2" title="Dibujo"/>
        <xdr:cNvGrpSpPr/>
      </xdr:nvGrpSpPr>
      <xdr:grpSpPr>
        <a:xfrm>
          <a:off x="2756600" y="2250100"/>
          <a:ext cx="3516350" cy="2026050"/>
          <a:chOff x="2756600" y="2250100"/>
          <a:chExt cx="3516350" cy="2026050"/>
        </a:xfrm>
      </xdr:grpSpPr>
      <xdr:sp>
        <xdr:nvSpPr>
          <xdr:cNvPr id="3" name="Shape 3"/>
          <xdr:cNvSpPr txBox="1"/>
        </xdr:nvSpPr>
        <xdr:spPr>
          <a:xfrm>
            <a:off x="2756600" y="2250100"/>
            <a:ext cx="2581200" cy="754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200">
                <a:latin typeface="Book Antiqua"/>
                <a:ea typeface="Book Antiqua"/>
                <a:cs typeface="Book Antiqua"/>
                <a:sym typeface="Book Antiqua"/>
              </a:rPr>
              <a:t>Licda. Juana Feliz </a:t>
            </a:r>
            <a:endParaRPr b="1" sz="12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2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2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>
                <a:latin typeface="Book Antiqua"/>
                <a:ea typeface="Book Antiqua"/>
                <a:cs typeface="Book Antiqua"/>
                <a:sym typeface="Book Antiqua"/>
              </a:rPr>
              <a:t>Elaborado Por</a:t>
            </a:r>
            <a:r>
              <a:rPr lang="en-US" sz="1300">
                <a:latin typeface="Book Antiqua"/>
                <a:ea typeface="Book Antiqua"/>
                <a:cs typeface="Book Antiqua"/>
                <a:sym typeface="Book Antiqua"/>
              </a:rPr>
              <a:t>: </a:t>
            </a:r>
            <a:endParaRPr sz="1300"/>
          </a:p>
        </xdr:txBody>
      </xdr:sp>
      <xdr:cxnSp>
        <xdr:nvCxnSpPr>
          <xdr:cNvPr id="4" name="Shape 4"/>
          <xdr:cNvCxnSpPr/>
        </xdr:nvCxnSpPr>
        <xdr:spPr>
          <a:xfrm>
            <a:off x="3165725" y="2328000"/>
            <a:ext cx="1587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  <xdr:cxnSp>
        <xdr:nvCxnSpPr>
          <xdr:cNvPr id="5" name="Shape 5"/>
          <xdr:cNvCxnSpPr/>
        </xdr:nvCxnSpPr>
        <xdr:spPr>
          <a:xfrm flipH="1">
            <a:off x="6233950" y="4256650"/>
            <a:ext cx="39000" cy="195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9</xdr:col>
      <xdr:colOff>723900</xdr:colOff>
      <xdr:row>105</xdr:row>
      <xdr:rowOff>133350</xdr:rowOff>
    </xdr:from>
    <xdr:ext cx="2857500" cy="762000"/>
    <xdr:grpSp>
      <xdr:nvGrpSpPr>
        <xdr:cNvPr id="2" name="Shape 2" title="Dibujo"/>
        <xdr:cNvGrpSpPr/>
      </xdr:nvGrpSpPr>
      <xdr:grpSpPr>
        <a:xfrm>
          <a:off x="2035800" y="1003275"/>
          <a:ext cx="2841000" cy="738900"/>
          <a:chOff x="2035800" y="1003275"/>
          <a:chExt cx="2841000" cy="738900"/>
        </a:xfrm>
      </xdr:grpSpPr>
      <xdr:sp>
        <xdr:nvSpPr>
          <xdr:cNvPr id="6" name="Shape 6"/>
          <xdr:cNvSpPr txBox="1"/>
        </xdr:nvSpPr>
        <xdr:spPr>
          <a:xfrm>
            <a:off x="2035800" y="1003275"/>
            <a:ext cx="28410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2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2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2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2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200"/>
          </a:p>
        </xdr:txBody>
      </xdr:sp>
      <xdr:cxnSp>
        <xdr:nvCxnSpPr>
          <xdr:cNvPr id="7" name="Shape 7"/>
          <xdr:cNvCxnSpPr/>
        </xdr:nvCxnSpPr>
        <xdr:spPr>
          <a:xfrm>
            <a:off x="2433600" y="1071450"/>
            <a:ext cx="20277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819150</xdr:colOff>
      <xdr:row>0</xdr:row>
      <xdr:rowOff>0</xdr:rowOff>
    </xdr:from>
    <xdr:ext cx="3114675" cy="22193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17.57"/>
    <col customWidth="1" min="5" max="6" width="15.0"/>
    <col customWidth="1" min="7" max="7" width="14.43"/>
    <col customWidth="1" min="8" max="13" width="14.86"/>
    <col customWidth="1" min="14" max="14" width="19.71"/>
    <col customWidth="1" min="15" max="15" width="16.57"/>
    <col customWidth="1" min="16" max="16" width="21.0"/>
    <col customWidth="1" min="17" max="24" width="6.0"/>
    <col customWidth="1" min="25" max="26" width="7.0"/>
    <col customWidth="1" min="27" max="27" width="9.14"/>
  </cols>
  <sheetData>
    <row r="1" ht="15.75" customHeight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"/>
      <c r="O1" s="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5.75" customHeight="1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3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5.75" customHeight="1">
      <c r="A3" s="1"/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3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5.75" customHeight="1">
      <c r="A4" s="1"/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1"/>
      <c r="O4" s="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5.75" customHeight="1">
      <c r="A5" s="1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"/>
      <c r="O5" s="3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1"/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1"/>
      <c r="O6" s="3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1"/>
      <c r="B7" s="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1"/>
      <c r="O7" s="3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1"/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1"/>
      <c r="AA8" s="1"/>
    </row>
    <row r="9">
      <c r="A9" s="1"/>
      <c r="B9" s="1"/>
      <c r="C9" s="2"/>
      <c r="E9" s="2"/>
      <c r="F9" s="2"/>
      <c r="G9" s="2"/>
      <c r="H9" s="2"/>
      <c r="I9" s="2"/>
      <c r="J9" s="2"/>
      <c r="K9" s="2"/>
      <c r="L9" s="2"/>
      <c r="M9" s="2"/>
      <c r="N9" s="1"/>
      <c r="AA9" s="1"/>
    </row>
    <row r="10" ht="18.75" customHeight="1">
      <c r="A10" s="1"/>
      <c r="B10" s="1"/>
      <c r="C10" s="2"/>
      <c r="AA10" s="1"/>
    </row>
    <row r="11" ht="18.75" customHeight="1">
      <c r="A11" s="1"/>
      <c r="B11" s="1"/>
      <c r="C11" s="4" t="s">
        <v>0</v>
      </c>
      <c r="AA11" s="1"/>
    </row>
    <row r="12" ht="15.75" customHeight="1">
      <c r="A12" s="1"/>
      <c r="B12" s="1"/>
      <c r="C12" s="5" t="s">
        <v>1</v>
      </c>
      <c r="AA12" s="1"/>
    </row>
    <row r="13">
      <c r="A13" s="1"/>
      <c r="B13" s="1"/>
      <c r="C13" s="6" t="s">
        <v>2</v>
      </c>
      <c r="AA13" s="1"/>
    </row>
    <row r="1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AA14" s="1"/>
    </row>
    <row r="15">
      <c r="A15" s="1"/>
      <c r="B15" s="1"/>
      <c r="C15" s="7" t="s">
        <v>3</v>
      </c>
      <c r="D15" s="8" t="s">
        <v>4</v>
      </c>
      <c r="E15" s="9" t="s">
        <v>5</v>
      </c>
      <c r="F15" s="9" t="s">
        <v>6</v>
      </c>
      <c r="G15" s="9" t="s">
        <v>7</v>
      </c>
      <c r="H15" s="9" t="s">
        <v>8</v>
      </c>
      <c r="I15" s="9" t="s">
        <v>9</v>
      </c>
      <c r="J15" s="9" t="s">
        <v>10</v>
      </c>
      <c r="K15" s="9" t="s">
        <v>11</v>
      </c>
      <c r="L15" s="9" t="s">
        <v>12</v>
      </c>
      <c r="M15" s="9" t="s">
        <v>13</v>
      </c>
      <c r="N15" s="9" t="s">
        <v>4</v>
      </c>
      <c r="O15" s="10"/>
      <c r="P15" s="1"/>
      <c r="Q15" s="1"/>
      <c r="R15" s="1"/>
      <c r="S15" s="1"/>
      <c r="T15" s="1"/>
      <c r="U15" s="1"/>
      <c r="V15" s="1"/>
      <c r="W15" s="1"/>
      <c r="X15" s="1"/>
      <c r="Y15" s="11"/>
      <c r="Z15" s="11"/>
      <c r="AA15" s="1"/>
    </row>
    <row r="16">
      <c r="A16" s="1"/>
      <c r="B16" s="1"/>
      <c r="C16" s="12" t="s">
        <v>14</v>
      </c>
      <c r="D16" s="13">
        <f>+D17+D23+D33+D43+D59+D69+67000000</f>
        <v>1161220384</v>
      </c>
      <c r="E16" s="13">
        <f t="shared" ref="E16:M16" si="1">+E17+E23+E33+E43+E59+E69</f>
        <v>31894986.04</v>
      </c>
      <c r="F16" s="13">
        <f t="shared" si="1"/>
        <v>58171850.17</v>
      </c>
      <c r="G16" s="13">
        <f t="shared" si="1"/>
        <v>82161339.72</v>
      </c>
      <c r="H16" s="13">
        <f t="shared" si="1"/>
        <v>63937449.86</v>
      </c>
      <c r="I16" s="13">
        <f t="shared" si="1"/>
        <v>65377989.35</v>
      </c>
      <c r="J16" s="13">
        <f t="shared" si="1"/>
        <v>66518920.32</v>
      </c>
      <c r="K16" s="13">
        <f t="shared" si="1"/>
        <v>73506718.66</v>
      </c>
      <c r="L16" s="13">
        <f t="shared" si="1"/>
        <v>77859392.28</v>
      </c>
      <c r="M16" s="13">
        <f t="shared" si="1"/>
        <v>95318938.14</v>
      </c>
      <c r="N16" s="14">
        <f t="shared" ref="N16:N93" si="3">SUM(E16:M16)</f>
        <v>614747584.5</v>
      </c>
      <c r="O16" s="1"/>
      <c r="P16" s="1"/>
      <c r="Q16" s="11"/>
      <c r="R16" s="1"/>
      <c r="S16" s="11"/>
      <c r="T16" s="11"/>
      <c r="U16" s="11"/>
      <c r="V16" s="11"/>
      <c r="W16" s="11"/>
      <c r="X16" s="11"/>
      <c r="Y16" s="11"/>
      <c r="Z16" s="11"/>
      <c r="AA16" s="1"/>
    </row>
    <row r="17">
      <c r="A17" s="1"/>
      <c r="B17" s="1"/>
      <c r="C17" s="15" t="s">
        <v>15</v>
      </c>
      <c r="D17" s="16">
        <f t="shared" ref="D17:M17" si="2">+D18+D19+D20+D21+D22</f>
        <v>488049679</v>
      </c>
      <c r="E17" s="16">
        <f t="shared" si="2"/>
        <v>31894986.04</v>
      </c>
      <c r="F17" s="16">
        <f t="shared" si="2"/>
        <v>32285592.43</v>
      </c>
      <c r="G17" s="16">
        <f t="shared" si="2"/>
        <v>33632956.44</v>
      </c>
      <c r="H17" s="16">
        <f t="shared" si="2"/>
        <v>35344103.1</v>
      </c>
      <c r="I17" s="16">
        <f t="shared" si="2"/>
        <v>35598053.66</v>
      </c>
      <c r="J17" s="16">
        <f t="shared" si="2"/>
        <v>37044085.77</v>
      </c>
      <c r="K17" s="16">
        <f t="shared" si="2"/>
        <v>43457789.21</v>
      </c>
      <c r="L17" s="16">
        <f t="shared" si="2"/>
        <v>39680948.67</v>
      </c>
      <c r="M17" s="16">
        <f t="shared" si="2"/>
        <v>41197668.97</v>
      </c>
      <c r="N17" s="17">
        <f t="shared" si="3"/>
        <v>330136184.3</v>
      </c>
      <c r="O17" s="1"/>
      <c r="P17" s="1"/>
      <c r="Q17" s="18"/>
      <c r="R17" s="1"/>
      <c r="S17" s="1"/>
      <c r="T17" s="1"/>
      <c r="U17" s="1"/>
      <c r="V17" s="1"/>
      <c r="W17" s="1"/>
      <c r="X17" s="1"/>
      <c r="Y17" s="1"/>
      <c r="Z17" s="1"/>
      <c r="AA17" s="11"/>
    </row>
    <row r="18">
      <c r="A18" s="1"/>
      <c r="B18" s="1"/>
      <c r="C18" s="19" t="s">
        <v>16</v>
      </c>
      <c r="D18" s="20">
        <v>4.22711925E8</v>
      </c>
      <c r="E18" s="21">
        <v>2.72464816E7</v>
      </c>
      <c r="F18" s="21">
        <v>2.76312219E7</v>
      </c>
      <c r="G18" s="21">
        <v>2.869995113E7</v>
      </c>
      <c r="H18" s="21">
        <v>3.033665375E7</v>
      </c>
      <c r="I18" s="21">
        <v>3.047728489E7</v>
      </c>
      <c r="J18" s="21">
        <v>3.164082307E7</v>
      </c>
      <c r="K18" s="21">
        <v>3.771396719E7</v>
      </c>
      <c r="L18" s="21">
        <v>3.397917891E7</v>
      </c>
      <c r="M18" s="21">
        <v>3.544654128E7</v>
      </c>
      <c r="N18" s="17">
        <f t="shared" si="3"/>
        <v>283172103.7</v>
      </c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>
      <c r="A19" s="1"/>
      <c r="B19" s="1"/>
      <c r="C19" s="19" t="s">
        <v>17</v>
      </c>
      <c r="D19" s="20">
        <v>7633435.0</v>
      </c>
      <c r="E19" s="21">
        <v>507291.06</v>
      </c>
      <c r="F19" s="21">
        <v>456000.0</v>
      </c>
      <c r="G19" s="21">
        <v>573582.12</v>
      </c>
      <c r="H19" s="21">
        <v>542291.06</v>
      </c>
      <c r="I19" s="21">
        <v>491000.0</v>
      </c>
      <c r="J19" s="21">
        <v>593582.12</v>
      </c>
      <c r="K19" s="21">
        <v>542291.06</v>
      </c>
      <c r="L19" s="21">
        <v>542291.06</v>
      </c>
      <c r="M19" s="21">
        <v>542291.06</v>
      </c>
      <c r="N19" s="17">
        <f t="shared" si="3"/>
        <v>4790619.54</v>
      </c>
      <c r="O19" s="22"/>
      <c r="P19" s="22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>
      <c r="A20" s="1"/>
      <c r="B20" s="1"/>
      <c r="C20" s="19" t="s">
        <v>18</v>
      </c>
      <c r="D20" s="20">
        <v>300000.0</v>
      </c>
      <c r="E20" s="21">
        <v>0.0</v>
      </c>
      <c r="F20" s="21">
        <v>0.0</v>
      </c>
      <c r="G20" s="21"/>
      <c r="H20" s="21">
        <v>0.0</v>
      </c>
      <c r="I20" s="21">
        <v>0.0</v>
      </c>
      <c r="J20" s="21">
        <v>0.0</v>
      </c>
      <c r="K20" s="21">
        <v>0.0</v>
      </c>
      <c r="L20" s="21"/>
      <c r="M20" s="21"/>
      <c r="N20" s="17">
        <f t="shared" si="3"/>
        <v>0</v>
      </c>
      <c r="O20" s="22"/>
      <c r="P20" s="22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>
      <c r="A21" s="1"/>
      <c r="B21" s="1"/>
      <c r="C21" s="19" t="s">
        <v>19</v>
      </c>
      <c r="D21" s="20">
        <v>0.0</v>
      </c>
      <c r="E21" s="21">
        <v>0.0</v>
      </c>
      <c r="F21" s="21">
        <v>0.0</v>
      </c>
      <c r="G21" s="21"/>
      <c r="H21" s="21">
        <v>0.0</v>
      </c>
      <c r="I21" s="21">
        <v>0.0</v>
      </c>
      <c r="J21" s="21">
        <v>0.0</v>
      </c>
      <c r="K21" s="21">
        <v>0.0</v>
      </c>
      <c r="L21" s="21"/>
      <c r="M21" s="21"/>
      <c r="N21" s="17">
        <f t="shared" si="3"/>
        <v>0</v>
      </c>
      <c r="O21" s="22"/>
      <c r="P21" s="22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>
      <c r="A22" s="1"/>
      <c r="B22" s="1"/>
      <c r="C22" s="19" t="s">
        <v>20</v>
      </c>
      <c r="D22" s="20">
        <v>5.7404319E7</v>
      </c>
      <c r="E22" s="21">
        <v>4141213.38</v>
      </c>
      <c r="F22" s="21">
        <v>4198370.53</v>
      </c>
      <c r="G22" s="21">
        <v>4359423.19</v>
      </c>
      <c r="H22" s="21">
        <v>4465158.29</v>
      </c>
      <c r="I22" s="21">
        <v>4629768.77</v>
      </c>
      <c r="J22" s="21">
        <v>4809680.58</v>
      </c>
      <c r="K22" s="21">
        <v>5201530.96</v>
      </c>
      <c r="L22" s="21">
        <v>5159478.7</v>
      </c>
      <c r="M22" s="21">
        <v>5208836.63</v>
      </c>
      <c r="N22" s="17">
        <f t="shared" si="3"/>
        <v>42173461.03</v>
      </c>
      <c r="O22" s="22"/>
      <c r="P22" s="22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>
      <c r="A23" s="1"/>
      <c r="B23" s="1"/>
      <c r="C23" s="15" t="s">
        <v>21</v>
      </c>
      <c r="D23" s="16">
        <f t="shared" ref="D23:M23" si="4">+D24+D25+D26+D27+D28+D29+D30+D31+D32</f>
        <v>64906220</v>
      </c>
      <c r="E23" s="16">
        <f t="shared" si="4"/>
        <v>0</v>
      </c>
      <c r="F23" s="16">
        <f t="shared" si="4"/>
        <v>1635275.69</v>
      </c>
      <c r="G23" s="16">
        <f t="shared" si="4"/>
        <v>1659260.69</v>
      </c>
      <c r="H23" s="16">
        <f t="shared" si="4"/>
        <v>1600574.04</v>
      </c>
      <c r="I23" s="16">
        <f t="shared" si="4"/>
        <v>1737377.2</v>
      </c>
      <c r="J23" s="16">
        <f t="shared" si="4"/>
        <v>1616366.48</v>
      </c>
      <c r="K23" s="16">
        <f t="shared" si="4"/>
        <v>2922753</v>
      </c>
      <c r="L23" s="16">
        <f t="shared" si="4"/>
        <v>4665487.13</v>
      </c>
      <c r="M23" s="16">
        <f t="shared" si="4"/>
        <v>3380604.55</v>
      </c>
      <c r="N23" s="17">
        <f t="shared" si="3"/>
        <v>19217698.78</v>
      </c>
      <c r="O23" s="22"/>
      <c r="P23" s="22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>
      <c r="A24" s="1"/>
      <c r="B24" s="1"/>
      <c r="C24" s="19" t="s">
        <v>22</v>
      </c>
      <c r="D24" s="23">
        <v>1.3381881E7</v>
      </c>
      <c r="E24" s="21"/>
      <c r="F24" s="21">
        <v>1635275.69</v>
      </c>
      <c r="G24" s="21">
        <v>1176060.69</v>
      </c>
      <c r="H24" s="21">
        <v>730561.84</v>
      </c>
      <c r="I24" s="21">
        <v>970329.75</v>
      </c>
      <c r="J24" s="21">
        <v>975295.58</v>
      </c>
      <c r="K24" s="21">
        <v>1421254.62</v>
      </c>
      <c r="L24" s="21">
        <v>1231355.39</v>
      </c>
      <c r="M24" s="21">
        <v>1120543.45</v>
      </c>
      <c r="N24" s="17">
        <f t="shared" si="3"/>
        <v>9260677.01</v>
      </c>
      <c r="O24" s="22"/>
      <c r="P24" s="22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>
      <c r="A25" s="1"/>
      <c r="B25" s="1"/>
      <c r="C25" s="19" t="s">
        <v>23</v>
      </c>
      <c r="D25" s="20">
        <v>2340160.0</v>
      </c>
      <c r="E25" s="21"/>
      <c r="F25" s="21"/>
      <c r="G25" s="21">
        <v>0.0</v>
      </c>
      <c r="H25" s="21">
        <v>353752.2</v>
      </c>
      <c r="I25" s="21">
        <v>0.0</v>
      </c>
      <c r="J25" s="21">
        <v>260120.0</v>
      </c>
      <c r="K25" s="21">
        <v>253280.0</v>
      </c>
      <c r="L25" s="21">
        <v>89760.0</v>
      </c>
      <c r="M25" s="21">
        <v>0.0</v>
      </c>
      <c r="N25" s="17">
        <f t="shared" si="3"/>
        <v>956912.2</v>
      </c>
      <c r="O25" s="22"/>
      <c r="P25" s="22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>
      <c r="A26" s="1"/>
      <c r="B26" s="1"/>
      <c r="C26" s="19" t="s">
        <v>24</v>
      </c>
      <c r="D26" s="20">
        <v>2824000.0</v>
      </c>
      <c r="E26" s="21"/>
      <c r="F26" s="21"/>
      <c r="G26" s="21">
        <v>0.0</v>
      </c>
      <c r="H26" s="21">
        <v>0.0</v>
      </c>
      <c r="I26" s="21">
        <v>0.0</v>
      </c>
      <c r="J26" s="21">
        <v>76800.0</v>
      </c>
      <c r="K26" s="21">
        <v>0.0</v>
      </c>
      <c r="L26" s="21">
        <v>0.0</v>
      </c>
      <c r="M26" s="21">
        <v>191600.0</v>
      </c>
      <c r="N26" s="17">
        <f t="shared" si="3"/>
        <v>268400</v>
      </c>
      <c r="O26" s="22"/>
      <c r="P26" s="22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8.0" customHeight="1">
      <c r="A27" s="1"/>
      <c r="B27" s="1"/>
      <c r="C27" s="19" t="s">
        <v>25</v>
      </c>
      <c r="D27" s="20">
        <v>869798.0</v>
      </c>
      <c r="E27" s="21"/>
      <c r="F27" s="21"/>
      <c r="G27" s="21">
        <v>0.0</v>
      </c>
      <c r="H27" s="21">
        <v>0.0</v>
      </c>
      <c r="I27" s="21">
        <v>0.0</v>
      </c>
      <c r="J27" s="21">
        <v>0.0</v>
      </c>
      <c r="K27" s="21">
        <v>0.0</v>
      </c>
      <c r="L27" s="21">
        <v>0.0</v>
      </c>
      <c r="M27" s="21">
        <v>0.0</v>
      </c>
      <c r="N27" s="17">
        <f t="shared" si="3"/>
        <v>0</v>
      </c>
      <c r="O27" s="22"/>
      <c r="P27" s="22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1"/>
      <c r="B28" s="1"/>
      <c r="C28" s="19" t="s">
        <v>26</v>
      </c>
      <c r="D28" s="20">
        <v>1.2085481E7</v>
      </c>
      <c r="E28" s="21"/>
      <c r="F28" s="21"/>
      <c r="G28" s="21">
        <v>483200.0</v>
      </c>
      <c r="H28" s="21">
        <v>176600.0</v>
      </c>
      <c r="I28" s="21">
        <v>309000.0</v>
      </c>
      <c r="J28" s="21">
        <v>0.0</v>
      </c>
      <c r="K28" s="21">
        <v>0.0</v>
      </c>
      <c r="L28" s="21">
        <v>490550.0</v>
      </c>
      <c r="M28" s="21">
        <v>424550.0</v>
      </c>
      <c r="N28" s="17">
        <f t="shared" si="3"/>
        <v>1883900</v>
      </c>
      <c r="O28" s="22"/>
      <c r="P28" s="22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1"/>
      <c r="B29" s="1"/>
      <c r="C29" s="19" t="s">
        <v>27</v>
      </c>
      <c r="D29" s="20">
        <v>3715000.0</v>
      </c>
      <c r="E29" s="21"/>
      <c r="F29" s="21"/>
      <c r="G29" s="21"/>
      <c r="H29" s="21">
        <v>0.0</v>
      </c>
      <c r="I29" s="21">
        <v>153896.55</v>
      </c>
      <c r="J29" s="21">
        <v>0.0</v>
      </c>
      <c r="K29" s="21">
        <v>0.0</v>
      </c>
      <c r="L29" s="21">
        <v>0.0</v>
      </c>
      <c r="M29" s="21">
        <v>0.0</v>
      </c>
      <c r="N29" s="17">
        <f t="shared" si="3"/>
        <v>153896.55</v>
      </c>
      <c r="O29" s="22"/>
      <c r="P29" s="22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1"/>
      <c r="B30" s="1"/>
      <c r="C30" s="19" t="s">
        <v>28</v>
      </c>
      <c r="D30" s="20">
        <v>8655000.0</v>
      </c>
      <c r="E30" s="21"/>
      <c r="F30" s="21"/>
      <c r="G30" s="21"/>
      <c r="H30" s="21">
        <v>0.0</v>
      </c>
      <c r="I30" s="21">
        <v>0.0</v>
      </c>
      <c r="J30" s="21">
        <v>0.0</v>
      </c>
      <c r="K30" s="21">
        <v>448460.18</v>
      </c>
      <c r="L30" s="21">
        <v>683211.74</v>
      </c>
      <c r="M30" s="21">
        <v>0.0</v>
      </c>
      <c r="N30" s="17">
        <f t="shared" si="3"/>
        <v>1131671.92</v>
      </c>
      <c r="O30" s="22"/>
      <c r="P30" s="22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1"/>
      <c r="B31" s="1"/>
      <c r="C31" s="19" t="s">
        <v>29</v>
      </c>
      <c r="D31" s="20">
        <v>6534900.0</v>
      </c>
      <c r="E31" s="21"/>
      <c r="F31" s="21"/>
      <c r="G31" s="21"/>
      <c r="H31" s="21">
        <v>339660.0</v>
      </c>
      <c r="I31" s="21">
        <v>304150.9</v>
      </c>
      <c r="J31" s="21">
        <v>304150.9</v>
      </c>
      <c r="K31" s="21">
        <v>461369.6</v>
      </c>
      <c r="L31" s="21">
        <v>0.0</v>
      </c>
      <c r="M31" s="21">
        <v>342642.5</v>
      </c>
      <c r="N31" s="17">
        <f t="shared" si="3"/>
        <v>1751973.9</v>
      </c>
      <c r="O31" s="22"/>
      <c r="P31" s="22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1"/>
      <c r="B32" s="1"/>
      <c r="C32" s="19" t="s">
        <v>30</v>
      </c>
      <c r="D32" s="24">
        <v>1.45E7</v>
      </c>
      <c r="E32" s="21"/>
      <c r="F32" s="21"/>
      <c r="G32" s="21"/>
      <c r="H32" s="21"/>
      <c r="I32" s="21">
        <v>0.0</v>
      </c>
      <c r="J32" s="21"/>
      <c r="K32" s="21">
        <v>338388.6</v>
      </c>
      <c r="L32" s="21">
        <v>2170610.0</v>
      </c>
      <c r="M32" s="21">
        <v>1301268.6</v>
      </c>
      <c r="N32" s="17">
        <f t="shared" si="3"/>
        <v>3810267.2</v>
      </c>
      <c r="O32" s="22"/>
      <c r="P32" s="2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1"/>
      <c r="B33" s="1"/>
      <c r="C33" s="15" t="s">
        <v>31</v>
      </c>
      <c r="D33" s="16">
        <f t="shared" ref="D33:H33" si="5">+D34+D35+D36+D37+D38+D39+D40+D41+D42</f>
        <v>148242270</v>
      </c>
      <c r="E33" s="16">
        <f t="shared" si="5"/>
        <v>0</v>
      </c>
      <c r="F33" s="16">
        <f t="shared" si="5"/>
        <v>0</v>
      </c>
      <c r="G33" s="16">
        <f t="shared" si="5"/>
        <v>271837.07</v>
      </c>
      <c r="H33" s="16">
        <f t="shared" si="5"/>
        <v>0</v>
      </c>
      <c r="I33" s="16">
        <f>+I40</f>
        <v>161554.16</v>
      </c>
      <c r="J33" s="16">
        <f>+J40+J35</f>
        <v>723912.78</v>
      </c>
      <c r="K33" s="16">
        <f t="shared" ref="K33:M33" si="6">+K40+K35+K34+K42</f>
        <v>670566.96</v>
      </c>
      <c r="L33" s="16">
        <f t="shared" si="6"/>
        <v>4561142.99</v>
      </c>
      <c r="M33" s="16">
        <f t="shared" si="6"/>
        <v>13164995.68</v>
      </c>
      <c r="N33" s="17">
        <f t="shared" si="3"/>
        <v>19554009.64</v>
      </c>
      <c r="O33" s="22"/>
      <c r="P33" s="2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1"/>
      <c r="B34" s="1"/>
      <c r="C34" s="19" t="s">
        <v>32</v>
      </c>
      <c r="D34" s="20">
        <v>9.626052E7</v>
      </c>
      <c r="E34" s="21"/>
      <c r="F34" s="21"/>
      <c r="G34" s="21">
        <v>0.0</v>
      </c>
      <c r="H34" s="21"/>
      <c r="I34" s="21">
        <v>0.0</v>
      </c>
      <c r="J34" s="21">
        <v>0.0</v>
      </c>
      <c r="K34" s="21">
        <v>50386.0</v>
      </c>
      <c r="L34" s="21">
        <v>0.0</v>
      </c>
      <c r="M34" s="21">
        <v>1.247941608E7</v>
      </c>
      <c r="N34" s="17">
        <f t="shared" si="3"/>
        <v>12529802.08</v>
      </c>
      <c r="O34" s="22"/>
      <c r="P34" s="2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1"/>
      <c r="B35" s="1"/>
      <c r="C35" s="19" t="s">
        <v>33</v>
      </c>
      <c r="D35" s="20">
        <v>3543679.0</v>
      </c>
      <c r="E35" s="21"/>
      <c r="F35" s="21"/>
      <c r="G35" s="21">
        <v>0.0</v>
      </c>
      <c r="H35" s="21"/>
      <c r="I35" s="21">
        <v>0.0</v>
      </c>
      <c r="J35" s="21">
        <v>116112.0</v>
      </c>
      <c r="K35" s="21">
        <v>0.0</v>
      </c>
      <c r="L35" s="21">
        <v>0.0</v>
      </c>
      <c r="M35" s="21">
        <v>0.0</v>
      </c>
      <c r="N35" s="17">
        <f t="shared" si="3"/>
        <v>116112</v>
      </c>
      <c r="O35" s="22"/>
      <c r="P35" s="22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1"/>
      <c r="B36" s="1"/>
      <c r="C36" s="19" t="s">
        <v>34</v>
      </c>
      <c r="D36" s="20">
        <v>46000.0</v>
      </c>
      <c r="E36" s="21"/>
      <c r="F36" s="21"/>
      <c r="G36" s="21">
        <v>0.0</v>
      </c>
      <c r="H36" s="21"/>
      <c r="I36" s="21">
        <v>0.0</v>
      </c>
      <c r="J36" s="21">
        <v>0.0</v>
      </c>
      <c r="K36" s="21">
        <v>0.0</v>
      </c>
      <c r="L36" s="21">
        <v>0.0</v>
      </c>
      <c r="M36" s="21">
        <v>0.0</v>
      </c>
      <c r="N36" s="17">
        <f t="shared" si="3"/>
        <v>0</v>
      </c>
      <c r="O36" s="22"/>
      <c r="P36" s="2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1"/>
      <c r="B37" s="1"/>
      <c r="C37" s="19" t="s">
        <v>35</v>
      </c>
      <c r="D37" s="20">
        <v>2.09592E7</v>
      </c>
      <c r="E37" s="21"/>
      <c r="F37" s="21"/>
      <c r="G37" s="21">
        <v>0.0</v>
      </c>
      <c r="H37" s="21"/>
      <c r="I37" s="21">
        <v>0.0</v>
      </c>
      <c r="J37" s="21">
        <v>0.0</v>
      </c>
      <c r="K37" s="21">
        <v>0.0</v>
      </c>
      <c r="L37" s="21">
        <v>0.0</v>
      </c>
      <c r="M37" s="21">
        <v>0.0</v>
      </c>
      <c r="N37" s="17">
        <f t="shared" si="3"/>
        <v>0</v>
      </c>
      <c r="O37" s="22"/>
      <c r="P37" s="2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1"/>
      <c r="B38" s="1"/>
      <c r="C38" s="19" t="s">
        <v>36</v>
      </c>
      <c r="D38" s="20">
        <v>858685.0</v>
      </c>
      <c r="E38" s="21"/>
      <c r="F38" s="21"/>
      <c r="G38" s="21">
        <v>0.0</v>
      </c>
      <c r="H38" s="21"/>
      <c r="I38" s="21">
        <v>0.0</v>
      </c>
      <c r="J38" s="21">
        <v>0.0</v>
      </c>
      <c r="K38" s="21">
        <v>0.0</v>
      </c>
      <c r="L38" s="21">
        <v>0.0</v>
      </c>
      <c r="M38" s="21">
        <v>0.0</v>
      </c>
      <c r="N38" s="17">
        <f t="shared" si="3"/>
        <v>0</v>
      </c>
      <c r="O38" s="22"/>
      <c r="P38" s="2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1"/>
      <c r="B39" s="1"/>
      <c r="C39" s="19" t="s">
        <v>37</v>
      </c>
      <c r="D39" s="20">
        <v>73000.0</v>
      </c>
      <c r="E39" s="21"/>
      <c r="F39" s="21"/>
      <c r="G39" s="21">
        <v>0.0</v>
      </c>
      <c r="H39" s="21"/>
      <c r="I39" s="21">
        <v>0.0</v>
      </c>
      <c r="J39" s="21">
        <v>0.0</v>
      </c>
      <c r="K39" s="21">
        <v>0.0</v>
      </c>
      <c r="L39" s="21">
        <v>0.0</v>
      </c>
      <c r="M39" s="21">
        <v>0.0</v>
      </c>
      <c r="N39" s="17">
        <f t="shared" si="3"/>
        <v>0</v>
      </c>
      <c r="O39" s="22"/>
      <c r="P39" s="2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1"/>
      <c r="B40" s="1"/>
      <c r="C40" s="19" t="s">
        <v>38</v>
      </c>
      <c r="D40" s="20">
        <v>1.3480971E7</v>
      </c>
      <c r="E40" s="21"/>
      <c r="F40" s="21"/>
      <c r="G40" s="21">
        <v>271837.07</v>
      </c>
      <c r="H40" s="21"/>
      <c r="I40" s="21">
        <v>161554.16</v>
      </c>
      <c r="J40" s="21">
        <v>607800.78</v>
      </c>
      <c r="K40" s="21">
        <v>578270.1</v>
      </c>
      <c r="L40" s="21">
        <v>714576.34</v>
      </c>
      <c r="M40" s="21">
        <v>685579.6</v>
      </c>
      <c r="N40" s="17">
        <f t="shared" si="3"/>
        <v>3019618.05</v>
      </c>
      <c r="O40" s="22"/>
      <c r="P40" s="22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1"/>
      <c r="C41" s="19" t="s">
        <v>39</v>
      </c>
      <c r="D41" s="20">
        <v>0.0</v>
      </c>
      <c r="E41" s="21"/>
      <c r="F41" s="21"/>
      <c r="G41" s="21"/>
      <c r="H41" s="21"/>
      <c r="I41" s="21"/>
      <c r="J41" s="21"/>
      <c r="K41" s="21">
        <v>0.0</v>
      </c>
      <c r="L41" s="21">
        <v>0.0</v>
      </c>
      <c r="M41" s="21">
        <v>0.0</v>
      </c>
      <c r="N41" s="17">
        <f t="shared" si="3"/>
        <v>0</v>
      </c>
      <c r="O41" s="22"/>
      <c r="P41" s="22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1"/>
      <c r="C42" s="19" t="s">
        <v>40</v>
      </c>
      <c r="D42" s="20">
        <v>1.3020215E7</v>
      </c>
      <c r="E42" s="21"/>
      <c r="F42" s="21"/>
      <c r="G42" s="21"/>
      <c r="H42" s="21"/>
      <c r="I42" s="21"/>
      <c r="J42" s="21"/>
      <c r="K42" s="21">
        <v>41910.86</v>
      </c>
      <c r="L42" s="21">
        <v>3846566.65</v>
      </c>
      <c r="M42" s="21">
        <v>0.0</v>
      </c>
      <c r="N42" s="17">
        <f t="shared" si="3"/>
        <v>3888477.51</v>
      </c>
      <c r="O42" s="22"/>
      <c r="P42" s="22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1"/>
      <c r="C43" s="15" t="s">
        <v>41</v>
      </c>
      <c r="D43" s="16">
        <f t="shared" ref="D43:M43" si="7">+D44+D49</f>
        <v>332411501</v>
      </c>
      <c r="E43" s="16">
        <f t="shared" si="7"/>
        <v>0</v>
      </c>
      <c r="F43" s="16">
        <f t="shared" si="7"/>
        <v>24250982.05</v>
      </c>
      <c r="G43" s="16">
        <f t="shared" si="7"/>
        <v>46597285.52</v>
      </c>
      <c r="H43" s="16">
        <f t="shared" si="7"/>
        <v>26834202.53</v>
      </c>
      <c r="I43" s="16">
        <f t="shared" si="7"/>
        <v>27881004.33</v>
      </c>
      <c r="J43" s="16">
        <f t="shared" si="7"/>
        <v>27134555.29</v>
      </c>
      <c r="K43" s="16">
        <f t="shared" si="7"/>
        <v>26455609.49</v>
      </c>
      <c r="L43" s="16">
        <f t="shared" si="7"/>
        <v>26880374.27</v>
      </c>
      <c r="M43" s="16">
        <f t="shared" si="7"/>
        <v>27421740.94</v>
      </c>
      <c r="N43" s="17">
        <f t="shared" si="3"/>
        <v>233455754.4</v>
      </c>
      <c r="O43" s="22"/>
      <c r="P43" s="22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1"/>
      <c r="C44" s="19" t="s">
        <v>42</v>
      </c>
      <c r="D44" s="20">
        <v>3.31911501E8</v>
      </c>
      <c r="E44" s="20"/>
      <c r="F44" s="20">
        <v>2.425098205E7</v>
      </c>
      <c r="G44" s="20">
        <v>4.659728552E7</v>
      </c>
      <c r="H44" s="20">
        <v>2.683420253E7</v>
      </c>
      <c r="I44" s="20">
        <v>2.788100433E7</v>
      </c>
      <c r="J44" s="20">
        <v>2.713455529E7</v>
      </c>
      <c r="K44" s="20">
        <v>2.645560949E7</v>
      </c>
      <c r="L44" s="20">
        <v>2.688037427E7</v>
      </c>
      <c r="M44" s="20">
        <v>2.742174094E7</v>
      </c>
      <c r="N44" s="17">
        <f t="shared" si="3"/>
        <v>233455754.4</v>
      </c>
      <c r="O44" s="22"/>
      <c r="P44" s="22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1"/>
      <c r="C45" s="19" t="s">
        <v>43</v>
      </c>
      <c r="D45" s="20">
        <v>0.0</v>
      </c>
      <c r="E45" s="21"/>
      <c r="F45" s="21"/>
      <c r="G45" s="21"/>
      <c r="H45" s="21"/>
      <c r="I45" s="21"/>
      <c r="J45" s="21"/>
      <c r="K45" s="21"/>
      <c r="L45" s="21">
        <v>0.0</v>
      </c>
      <c r="M45" s="21"/>
      <c r="N45" s="17">
        <f t="shared" si="3"/>
        <v>0</v>
      </c>
      <c r="O45" s="22"/>
      <c r="P45" s="22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9" t="s">
        <v>44</v>
      </c>
      <c r="D46" s="20">
        <v>0.0</v>
      </c>
      <c r="E46" s="21"/>
      <c r="F46" s="21"/>
      <c r="G46" s="21"/>
      <c r="H46" s="21"/>
      <c r="I46" s="21"/>
      <c r="J46" s="21"/>
      <c r="K46" s="21"/>
      <c r="L46" s="21">
        <v>0.0</v>
      </c>
      <c r="M46" s="21"/>
      <c r="N46" s="17">
        <f t="shared" si="3"/>
        <v>0</v>
      </c>
      <c r="O46" s="22"/>
      <c r="P46" s="22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9" t="s">
        <v>45</v>
      </c>
      <c r="D47" s="20">
        <v>0.0</v>
      </c>
      <c r="E47" s="21"/>
      <c r="F47" s="21"/>
      <c r="G47" s="21"/>
      <c r="H47" s="21"/>
      <c r="I47" s="21"/>
      <c r="J47" s="21"/>
      <c r="K47" s="21"/>
      <c r="L47" s="21">
        <v>0.0</v>
      </c>
      <c r="M47" s="21"/>
      <c r="N47" s="17">
        <f t="shared" si="3"/>
        <v>0</v>
      </c>
      <c r="O47" s="22"/>
      <c r="P47" s="22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9" t="s">
        <v>46</v>
      </c>
      <c r="D48" s="20">
        <v>0.0</v>
      </c>
      <c r="E48" s="21"/>
      <c r="F48" s="21"/>
      <c r="G48" s="21"/>
      <c r="H48" s="21"/>
      <c r="I48" s="21"/>
      <c r="J48" s="21"/>
      <c r="K48" s="21"/>
      <c r="L48" s="21">
        <v>0.0</v>
      </c>
      <c r="M48" s="21"/>
      <c r="N48" s="17">
        <f t="shared" si="3"/>
        <v>0</v>
      </c>
      <c r="O48" s="22"/>
      <c r="P48" s="22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9" t="s">
        <v>47</v>
      </c>
      <c r="D49" s="20">
        <v>500000.0</v>
      </c>
      <c r="E49" s="21"/>
      <c r="F49" s="21"/>
      <c r="G49" s="21"/>
      <c r="H49" s="21"/>
      <c r="I49" s="21"/>
      <c r="J49" s="21"/>
      <c r="K49" s="21"/>
      <c r="L49" s="21">
        <v>0.0</v>
      </c>
      <c r="M49" s="21"/>
      <c r="N49" s="17">
        <f t="shared" si="3"/>
        <v>0</v>
      </c>
      <c r="O49" s="22"/>
      <c r="P49" s="22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1"/>
      <c r="C50" s="19" t="s">
        <v>48</v>
      </c>
      <c r="D50" s="25"/>
      <c r="E50" s="21"/>
      <c r="F50" s="21"/>
      <c r="G50" s="21"/>
      <c r="H50" s="21"/>
      <c r="I50" s="21"/>
      <c r="J50" s="21"/>
      <c r="K50" s="21"/>
      <c r="L50" s="21">
        <v>0.0</v>
      </c>
      <c r="M50" s="21"/>
      <c r="N50" s="17">
        <f t="shared" si="3"/>
        <v>0</v>
      </c>
      <c r="O50" s="22"/>
      <c r="P50" s="22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1"/>
      <c r="C51" s="15" t="s">
        <v>49</v>
      </c>
      <c r="D51" s="20"/>
      <c r="E51" s="21"/>
      <c r="F51" s="21"/>
      <c r="G51" s="21"/>
      <c r="H51" s="21"/>
      <c r="I51" s="21"/>
      <c r="J51" s="21"/>
      <c r="K51" s="21"/>
      <c r="L51" s="21">
        <v>0.0</v>
      </c>
      <c r="M51" s="21"/>
      <c r="N51" s="17">
        <f t="shared" si="3"/>
        <v>0</v>
      </c>
      <c r="O51" s="22"/>
      <c r="P51" s="22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9" t="s">
        <v>50</v>
      </c>
      <c r="D52" s="20"/>
      <c r="E52" s="21"/>
      <c r="F52" s="21"/>
      <c r="G52" s="21"/>
      <c r="H52" s="21"/>
      <c r="I52" s="21"/>
      <c r="J52" s="21"/>
      <c r="K52" s="21"/>
      <c r="L52" s="21">
        <v>0.0</v>
      </c>
      <c r="M52" s="21"/>
      <c r="N52" s="17">
        <f t="shared" si="3"/>
        <v>0</v>
      </c>
      <c r="O52" s="22"/>
      <c r="P52" s="22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9" t="s">
        <v>51</v>
      </c>
      <c r="D53" s="20"/>
      <c r="E53" s="21"/>
      <c r="F53" s="21"/>
      <c r="G53" s="21"/>
      <c r="H53" s="21"/>
      <c r="I53" s="21"/>
      <c r="J53" s="21"/>
      <c r="K53" s="21"/>
      <c r="L53" s="21">
        <v>0.0</v>
      </c>
      <c r="M53" s="21"/>
      <c r="N53" s="17">
        <f t="shared" si="3"/>
        <v>0</v>
      </c>
      <c r="O53" s="22"/>
      <c r="P53" s="22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9" t="s">
        <v>52</v>
      </c>
      <c r="D54" s="20"/>
      <c r="E54" s="21"/>
      <c r="F54" s="21"/>
      <c r="G54" s="21"/>
      <c r="H54" s="21"/>
      <c r="I54" s="21"/>
      <c r="J54" s="21"/>
      <c r="K54" s="21"/>
      <c r="L54" s="21">
        <v>0.0</v>
      </c>
      <c r="M54" s="21"/>
      <c r="N54" s="17">
        <f t="shared" si="3"/>
        <v>0</v>
      </c>
      <c r="O54" s="22"/>
      <c r="P54" s="22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9" t="s">
        <v>53</v>
      </c>
      <c r="D55" s="20"/>
      <c r="E55" s="21"/>
      <c r="F55" s="21"/>
      <c r="G55" s="21"/>
      <c r="H55" s="21"/>
      <c r="I55" s="21"/>
      <c r="J55" s="21"/>
      <c r="K55" s="21"/>
      <c r="L55" s="21">
        <v>0.0</v>
      </c>
      <c r="M55" s="21"/>
      <c r="N55" s="17">
        <f t="shared" si="3"/>
        <v>0</v>
      </c>
      <c r="O55" s="22"/>
      <c r="P55" s="22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9" t="s">
        <v>54</v>
      </c>
      <c r="D56" s="20"/>
      <c r="E56" s="21"/>
      <c r="F56" s="21"/>
      <c r="G56" s="21"/>
      <c r="H56" s="21"/>
      <c r="I56" s="21"/>
      <c r="J56" s="21"/>
      <c r="K56" s="21"/>
      <c r="L56" s="21">
        <v>0.0</v>
      </c>
      <c r="M56" s="21"/>
      <c r="N56" s="17">
        <f t="shared" si="3"/>
        <v>0</v>
      </c>
      <c r="O56" s="22"/>
      <c r="P56" s="22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9" t="s">
        <v>55</v>
      </c>
      <c r="D57" s="20"/>
      <c r="E57" s="21"/>
      <c r="F57" s="21"/>
      <c r="G57" s="21"/>
      <c r="H57" s="21"/>
      <c r="I57" s="21"/>
      <c r="J57" s="21"/>
      <c r="K57" s="21"/>
      <c r="L57" s="21">
        <v>0.0</v>
      </c>
      <c r="M57" s="21"/>
      <c r="N57" s="17">
        <f t="shared" si="3"/>
        <v>0</v>
      </c>
      <c r="O57" s="22"/>
      <c r="P57" s="22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9" t="s">
        <v>56</v>
      </c>
      <c r="D58" s="16"/>
      <c r="E58" s="21"/>
      <c r="F58" s="21"/>
      <c r="G58" s="21"/>
      <c r="H58" s="21"/>
      <c r="I58" s="21"/>
      <c r="J58" s="21"/>
      <c r="K58" s="21"/>
      <c r="L58" s="21">
        <v>0.0</v>
      </c>
      <c r="M58" s="21"/>
      <c r="N58" s="17">
        <f t="shared" si="3"/>
        <v>0</v>
      </c>
      <c r="O58" s="22"/>
      <c r="P58" s="22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5" t="s">
        <v>57</v>
      </c>
      <c r="D59" s="16">
        <f>+D60+D61+D62+D63+D64+D65+D67</f>
        <v>60010714</v>
      </c>
      <c r="E59" s="17"/>
      <c r="F59" s="17"/>
      <c r="G59" s="17"/>
      <c r="H59" s="17">
        <f t="shared" ref="H59:K59" si="8">+H60</f>
        <v>158570.19</v>
      </c>
      <c r="I59" s="17" t="str">
        <f t="shared" si="8"/>
        <v/>
      </c>
      <c r="J59" s="17" t="str">
        <f t="shared" si="8"/>
        <v/>
      </c>
      <c r="K59" s="17" t="str">
        <f t="shared" si="8"/>
        <v/>
      </c>
      <c r="L59" s="17">
        <f>+L67</f>
        <v>2071439.22</v>
      </c>
      <c r="M59" s="17">
        <f>+M62+M63</f>
        <v>10153928</v>
      </c>
      <c r="N59" s="17">
        <f t="shared" si="3"/>
        <v>12383937.41</v>
      </c>
      <c r="O59" s="22"/>
      <c r="P59" s="22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9" t="s">
        <v>58</v>
      </c>
      <c r="D60" s="20">
        <v>7205900.0</v>
      </c>
      <c r="E60" s="21"/>
      <c r="F60" s="21"/>
      <c r="G60" s="21"/>
      <c r="H60" s="21">
        <v>158570.19</v>
      </c>
      <c r="I60" s="21"/>
      <c r="J60" s="21"/>
      <c r="K60" s="21"/>
      <c r="L60" s="21">
        <v>0.0</v>
      </c>
      <c r="M60" s="21"/>
      <c r="N60" s="17">
        <f t="shared" si="3"/>
        <v>158570.19</v>
      </c>
      <c r="O60" s="22"/>
      <c r="P60" s="22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9" t="s">
        <v>59</v>
      </c>
      <c r="D61" s="20">
        <v>1900000.0</v>
      </c>
      <c r="E61" s="21"/>
      <c r="F61" s="21"/>
      <c r="G61" s="21"/>
      <c r="H61" s="21"/>
      <c r="I61" s="21"/>
      <c r="J61" s="21"/>
      <c r="K61" s="21"/>
      <c r="L61" s="21">
        <v>0.0</v>
      </c>
      <c r="M61" s="21"/>
      <c r="N61" s="17">
        <f t="shared" si="3"/>
        <v>0</v>
      </c>
      <c r="O61" s="22"/>
      <c r="P61" s="22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9" t="s">
        <v>60</v>
      </c>
      <c r="D62" s="20">
        <v>2422874.0</v>
      </c>
      <c r="E62" s="21"/>
      <c r="F62" s="21"/>
      <c r="G62" s="21"/>
      <c r="H62" s="21"/>
      <c r="I62" s="21"/>
      <c r="J62" s="21"/>
      <c r="K62" s="21"/>
      <c r="L62" s="21">
        <v>0.0</v>
      </c>
      <c r="M62" s="21">
        <v>661928.0</v>
      </c>
      <c r="N62" s="17">
        <f t="shared" si="3"/>
        <v>661928</v>
      </c>
      <c r="O62" s="22"/>
      <c r="P62" s="22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9" t="s">
        <v>61</v>
      </c>
      <c r="D63" s="20">
        <v>4.237784E7</v>
      </c>
      <c r="E63" s="21"/>
      <c r="F63" s="21"/>
      <c r="G63" s="21"/>
      <c r="H63" s="21"/>
      <c r="I63" s="21"/>
      <c r="J63" s="21"/>
      <c r="K63" s="21"/>
      <c r="L63" s="21">
        <v>0.0</v>
      </c>
      <c r="M63" s="21">
        <v>9492000.0</v>
      </c>
      <c r="N63" s="17">
        <f t="shared" si="3"/>
        <v>9492000</v>
      </c>
      <c r="O63" s="22"/>
      <c r="P63" s="22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9" t="s">
        <v>62</v>
      </c>
      <c r="D64" s="20">
        <v>2680000.0</v>
      </c>
      <c r="E64" s="21"/>
      <c r="F64" s="21"/>
      <c r="G64" s="21"/>
      <c r="H64" s="21"/>
      <c r="I64" s="21"/>
      <c r="J64" s="21"/>
      <c r="K64" s="21"/>
      <c r="L64" s="21">
        <v>0.0</v>
      </c>
      <c r="M64" s="21"/>
      <c r="N64" s="17">
        <f t="shared" si="3"/>
        <v>0</v>
      </c>
      <c r="O64" s="22"/>
      <c r="P64" s="22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9" t="s">
        <v>63</v>
      </c>
      <c r="D65" s="20">
        <v>130000.0</v>
      </c>
      <c r="E65" s="21"/>
      <c r="F65" s="21"/>
      <c r="G65" s="21"/>
      <c r="H65" s="21"/>
      <c r="I65" s="21"/>
      <c r="J65" s="21"/>
      <c r="K65" s="21"/>
      <c r="L65" s="21">
        <v>0.0</v>
      </c>
      <c r="M65" s="21"/>
      <c r="N65" s="17">
        <f t="shared" si="3"/>
        <v>0</v>
      </c>
      <c r="O65" s="22"/>
      <c r="P65" s="22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9" t="s">
        <v>64</v>
      </c>
      <c r="D66" s="20">
        <v>0.0</v>
      </c>
      <c r="E66" s="21"/>
      <c r="F66" s="21"/>
      <c r="G66" s="21"/>
      <c r="H66" s="21"/>
      <c r="I66" s="21"/>
      <c r="J66" s="21"/>
      <c r="K66" s="21"/>
      <c r="L66" s="21">
        <v>0.0</v>
      </c>
      <c r="M66" s="21"/>
      <c r="N66" s="17">
        <f t="shared" si="3"/>
        <v>0</v>
      </c>
      <c r="O66" s="22"/>
      <c r="P66" s="22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9" t="s">
        <v>65</v>
      </c>
      <c r="D67" s="20">
        <v>3294100.0</v>
      </c>
      <c r="E67" s="21"/>
      <c r="F67" s="21"/>
      <c r="G67" s="21"/>
      <c r="H67" s="21"/>
      <c r="I67" s="21"/>
      <c r="J67" s="21"/>
      <c r="K67" s="21"/>
      <c r="L67" s="21">
        <v>2071439.22</v>
      </c>
      <c r="M67" s="21"/>
      <c r="N67" s="17">
        <f t="shared" si="3"/>
        <v>2071439.22</v>
      </c>
      <c r="O67" s="22"/>
      <c r="P67" s="22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9" t="s">
        <v>66</v>
      </c>
      <c r="D68" s="16">
        <v>0.0</v>
      </c>
      <c r="E68" s="21"/>
      <c r="F68" s="21"/>
      <c r="G68" s="21"/>
      <c r="H68" s="21"/>
      <c r="I68" s="21"/>
      <c r="J68" s="21"/>
      <c r="K68" s="21"/>
      <c r="L68" s="21"/>
      <c r="M68" s="21"/>
      <c r="N68" s="17">
        <f t="shared" si="3"/>
        <v>0</v>
      </c>
      <c r="O68" s="22"/>
      <c r="P68" s="22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5" t="s">
        <v>67</v>
      </c>
      <c r="D69" s="16">
        <v>600000.0</v>
      </c>
      <c r="E69" s="21"/>
      <c r="F69" s="21"/>
      <c r="G69" s="21"/>
      <c r="H69" s="21"/>
      <c r="I69" s="21"/>
      <c r="J69" s="21"/>
      <c r="K69" s="21"/>
      <c r="L69" s="21"/>
      <c r="M69" s="21"/>
      <c r="N69" s="17">
        <f t="shared" si="3"/>
        <v>0</v>
      </c>
      <c r="O69" s="22"/>
      <c r="P69" s="22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9" t="s">
        <v>68</v>
      </c>
      <c r="D70" s="20">
        <v>600000.0</v>
      </c>
      <c r="E70" s="21"/>
      <c r="F70" s="21"/>
      <c r="G70" s="21"/>
      <c r="H70" s="21"/>
      <c r="I70" s="21"/>
      <c r="J70" s="21"/>
      <c r="K70" s="21"/>
      <c r="L70" s="21"/>
      <c r="M70" s="21"/>
      <c r="N70" s="17">
        <f t="shared" si="3"/>
        <v>0</v>
      </c>
      <c r="O70" s="22"/>
      <c r="P70" s="22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9" t="s">
        <v>69</v>
      </c>
      <c r="D71" s="20"/>
      <c r="E71" s="21"/>
      <c r="F71" s="21"/>
      <c r="G71" s="21"/>
      <c r="H71" s="21"/>
      <c r="I71" s="21"/>
      <c r="J71" s="21"/>
      <c r="K71" s="21"/>
      <c r="L71" s="21"/>
      <c r="M71" s="21"/>
      <c r="N71" s="17">
        <f t="shared" si="3"/>
        <v>0</v>
      </c>
      <c r="O71" s="22"/>
      <c r="P71" s="22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9" t="s">
        <v>70</v>
      </c>
      <c r="D72" s="20"/>
      <c r="E72" s="21"/>
      <c r="F72" s="21"/>
      <c r="G72" s="21"/>
      <c r="H72" s="21"/>
      <c r="I72" s="21"/>
      <c r="J72" s="21"/>
      <c r="K72" s="21"/>
      <c r="L72" s="21"/>
      <c r="M72" s="21"/>
      <c r="N72" s="17">
        <f t="shared" si="3"/>
        <v>0</v>
      </c>
      <c r="O72" s="22"/>
      <c r="P72" s="22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9" t="s">
        <v>71</v>
      </c>
      <c r="D73" s="20"/>
      <c r="E73" s="21"/>
      <c r="F73" s="21"/>
      <c r="G73" s="21"/>
      <c r="H73" s="21"/>
      <c r="I73" s="21"/>
      <c r="J73" s="21"/>
      <c r="K73" s="21"/>
      <c r="L73" s="21"/>
      <c r="M73" s="21"/>
      <c r="N73" s="17">
        <f t="shared" si="3"/>
        <v>0</v>
      </c>
      <c r="O73" s="22"/>
      <c r="P73" s="22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5" t="s">
        <v>72</v>
      </c>
      <c r="D74" s="25"/>
      <c r="E74" s="21"/>
      <c r="F74" s="21"/>
      <c r="G74" s="21"/>
      <c r="H74" s="21"/>
      <c r="I74" s="21"/>
      <c r="J74" s="21"/>
      <c r="K74" s="21"/>
      <c r="L74" s="21"/>
      <c r="M74" s="21"/>
      <c r="N74" s="17">
        <f t="shared" si="3"/>
        <v>0</v>
      </c>
      <c r="O74" s="22"/>
      <c r="P74" s="22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9" t="s">
        <v>73</v>
      </c>
      <c r="D75" s="20"/>
      <c r="E75" s="21"/>
      <c r="F75" s="21"/>
      <c r="G75" s="21"/>
      <c r="H75" s="21"/>
      <c r="I75" s="21"/>
      <c r="J75" s="21"/>
      <c r="K75" s="21"/>
      <c r="L75" s="21"/>
      <c r="M75" s="21"/>
      <c r="N75" s="17">
        <f t="shared" si="3"/>
        <v>0</v>
      </c>
      <c r="O75" s="22"/>
      <c r="P75" s="22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9" t="s">
        <v>74</v>
      </c>
      <c r="D76" s="20"/>
      <c r="E76" s="21"/>
      <c r="F76" s="21"/>
      <c r="G76" s="21"/>
      <c r="H76" s="21"/>
      <c r="I76" s="21"/>
      <c r="J76" s="21"/>
      <c r="K76" s="21"/>
      <c r="L76" s="21"/>
      <c r="M76" s="21"/>
      <c r="N76" s="17">
        <f t="shared" si="3"/>
        <v>0</v>
      </c>
      <c r="O76" s="22"/>
      <c r="P76" s="22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5" t="s">
        <v>75</v>
      </c>
      <c r="D77" s="20"/>
      <c r="E77" s="21"/>
      <c r="F77" s="21"/>
      <c r="G77" s="21"/>
      <c r="H77" s="21"/>
      <c r="I77" s="21"/>
      <c r="J77" s="21"/>
      <c r="K77" s="21"/>
      <c r="L77" s="21"/>
      <c r="M77" s="21"/>
      <c r="N77" s="17">
        <f t="shared" si="3"/>
        <v>0</v>
      </c>
      <c r="O77" s="22"/>
      <c r="P77" s="22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9" t="s">
        <v>76</v>
      </c>
      <c r="D78" s="20"/>
      <c r="E78" s="21"/>
      <c r="F78" s="21"/>
      <c r="G78" s="21"/>
      <c r="H78" s="21"/>
      <c r="I78" s="21"/>
      <c r="J78" s="21"/>
      <c r="K78" s="21"/>
      <c r="L78" s="21"/>
      <c r="M78" s="21"/>
      <c r="N78" s="17">
        <f t="shared" si="3"/>
        <v>0</v>
      </c>
      <c r="O78" s="22"/>
      <c r="P78" s="22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9" t="s">
        <v>77</v>
      </c>
      <c r="D79" s="20"/>
      <c r="E79" s="21"/>
      <c r="F79" s="21"/>
      <c r="G79" s="21"/>
      <c r="H79" s="21"/>
      <c r="I79" s="21"/>
      <c r="J79" s="21"/>
      <c r="K79" s="21"/>
      <c r="L79" s="21"/>
      <c r="M79" s="21"/>
      <c r="N79" s="17">
        <f t="shared" si="3"/>
        <v>0</v>
      </c>
      <c r="O79" s="22"/>
      <c r="P79" s="22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9" t="s">
        <v>78</v>
      </c>
      <c r="D80" s="20"/>
      <c r="E80" s="21"/>
      <c r="F80" s="21"/>
      <c r="G80" s="21"/>
      <c r="H80" s="21"/>
      <c r="I80" s="21"/>
      <c r="J80" s="21"/>
      <c r="K80" s="21"/>
      <c r="L80" s="21"/>
      <c r="M80" s="21"/>
      <c r="N80" s="17">
        <f t="shared" si="3"/>
        <v>0</v>
      </c>
      <c r="O80" s="22"/>
      <c r="P80" s="22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26" t="s">
        <v>79</v>
      </c>
      <c r="D81" s="27"/>
      <c r="E81" s="21"/>
      <c r="F81" s="21"/>
      <c r="G81" s="21"/>
      <c r="H81" s="21"/>
      <c r="I81" s="21"/>
      <c r="J81" s="21"/>
      <c r="K81" s="21"/>
      <c r="L81" s="21"/>
      <c r="M81" s="21"/>
      <c r="N81" s="17">
        <f t="shared" si="3"/>
        <v>0</v>
      </c>
      <c r="O81" s="22"/>
      <c r="P81" s="22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9"/>
      <c r="D82" s="28"/>
      <c r="E82" s="21"/>
      <c r="F82" s="21"/>
      <c r="G82" s="21"/>
      <c r="H82" s="21"/>
      <c r="I82" s="21"/>
      <c r="J82" s="21"/>
      <c r="K82" s="21"/>
      <c r="L82" s="21"/>
      <c r="M82" s="21"/>
      <c r="N82" s="17">
        <f t="shared" si="3"/>
        <v>0</v>
      </c>
      <c r="O82" s="22"/>
      <c r="P82" s="22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5" t="s">
        <v>80</v>
      </c>
      <c r="D83" s="25"/>
      <c r="E83" s="21"/>
      <c r="F83" s="21"/>
      <c r="G83" s="21"/>
      <c r="H83" s="21"/>
      <c r="I83" s="21"/>
      <c r="J83" s="21"/>
      <c r="K83" s="21"/>
      <c r="L83" s="21"/>
      <c r="M83" s="21"/>
      <c r="N83" s="17">
        <f t="shared" si="3"/>
        <v>0</v>
      </c>
      <c r="O83" s="22"/>
      <c r="P83" s="22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5" t="s">
        <v>81</v>
      </c>
      <c r="D84" s="25"/>
      <c r="E84" s="21"/>
      <c r="F84" s="21"/>
      <c r="G84" s="21"/>
      <c r="H84" s="21"/>
      <c r="I84" s="21"/>
      <c r="J84" s="21"/>
      <c r="K84" s="21"/>
      <c r="L84" s="21"/>
      <c r="M84" s="21"/>
      <c r="N84" s="17">
        <f t="shared" si="3"/>
        <v>0</v>
      </c>
      <c r="O84" s="22"/>
      <c r="P84" s="22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9" t="s">
        <v>82</v>
      </c>
      <c r="D85" s="20"/>
      <c r="E85" s="21"/>
      <c r="F85" s="21"/>
      <c r="G85" s="21"/>
      <c r="H85" s="21"/>
      <c r="I85" s="21"/>
      <c r="J85" s="21"/>
      <c r="K85" s="21"/>
      <c r="L85" s="21"/>
      <c r="M85" s="21"/>
      <c r="N85" s="17">
        <f t="shared" si="3"/>
        <v>0</v>
      </c>
      <c r="O85" s="22"/>
      <c r="P85" s="22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9" t="s">
        <v>83</v>
      </c>
      <c r="D86" s="20"/>
      <c r="E86" s="21"/>
      <c r="F86" s="21"/>
      <c r="G86" s="21"/>
      <c r="H86" s="21"/>
      <c r="I86" s="21"/>
      <c r="J86" s="21"/>
      <c r="K86" s="21"/>
      <c r="L86" s="21"/>
      <c r="M86" s="21"/>
      <c r="N86" s="17">
        <f t="shared" si="3"/>
        <v>0</v>
      </c>
      <c r="O86" s="22"/>
      <c r="P86" s="22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5" t="s">
        <v>84</v>
      </c>
      <c r="D87" s="25"/>
      <c r="E87" s="21"/>
      <c r="F87" s="21"/>
      <c r="G87" s="21"/>
      <c r="H87" s="21"/>
      <c r="I87" s="21"/>
      <c r="J87" s="21"/>
      <c r="K87" s="21"/>
      <c r="L87" s="21"/>
      <c r="M87" s="21"/>
      <c r="N87" s="17">
        <f t="shared" si="3"/>
        <v>0</v>
      </c>
      <c r="O87" s="22"/>
      <c r="P87" s="22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9" t="s">
        <v>85</v>
      </c>
      <c r="D88" s="20"/>
      <c r="E88" s="21"/>
      <c r="F88" s="21"/>
      <c r="G88" s="21"/>
      <c r="H88" s="21"/>
      <c r="I88" s="21"/>
      <c r="J88" s="21"/>
      <c r="K88" s="21"/>
      <c r="L88" s="21"/>
      <c r="M88" s="21"/>
      <c r="N88" s="17">
        <f t="shared" si="3"/>
        <v>0</v>
      </c>
      <c r="O88" s="22"/>
      <c r="P88" s="22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9" t="s">
        <v>86</v>
      </c>
      <c r="D89" s="20"/>
      <c r="E89" s="21"/>
      <c r="F89" s="21"/>
      <c r="G89" s="21"/>
      <c r="H89" s="21"/>
      <c r="I89" s="21"/>
      <c r="J89" s="21"/>
      <c r="K89" s="21"/>
      <c r="L89" s="21"/>
      <c r="M89" s="21"/>
      <c r="N89" s="17">
        <f t="shared" si="3"/>
        <v>0</v>
      </c>
      <c r="O89" s="22"/>
      <c r="P89" s="22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5" t="s">
        <v>87</v>
      </c>
      <c r="D90" s="25"/>
      <c r="E90" s="21"/>
      <c r="F90" s="21"/>
      <c r="G90" s="21"/>
      <c r="H90" s="21"/>
      <c r="I90" s="21"/>
      <c r="J90" s="21"/>
      <c r="K90" s="21"/>
      <c r="L90" s="21"/>
      <c r="M90" s="21"/>
      <c r="N90" s="17">
        <f t="shared" si="3"/>
        <v>0</v>
      </c>
      <c r="O90" s="22"/>
      <c r="P90" s="22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9" t="s">
        <v>88</v>
      </c>
      <c r="D91" s="20"/>
      <c r="E91" s="21"/>
      <c r="F91" s="21"/>
      <c r="G91" s="21"/>
      <c r="H91" s="21"/>
      <c r="I91" s="21"/>
      <c r="J91" s="21"/>
      <c r="K91" s="21"/>
      <c r="L91" s="21"/>
      <c r="M91" s="21"/>
      <c r="N91" s="17">
        <f t="shared" si="3"/>
        <v>0</v>
      </c>
      <c r="O91" s="22"/>
      <c r="P91" s="22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26" t="s">
        <v>89</v>
      </c>
      <c r="D92" s="27"/>
      <c r="E92" s="21"/>
      <c r="F92" s="21"/>
      <c r="G92" s="21"/>
      <c r="H92" s="21"/>
      <c r="I92" s="21"/>
      <c r="J92" s="21"/>
      <c r="K92" s="21"/>
      <c r="L92" s="21"/>
      <c r="M92" s="21"/>
      <c r="N92" s="17">
        <f t="shared" si="3"/>
        <v>0</v>
      </c>
      <c r="O92" s="22"/>
      <c r="P92" s="22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29"/>
      <c r="D93" s="29"/>
      <c r="E93" s="30"/>
      <c r="F93" s="30"/>
      <c r="G93" s="30"/>
      <c r="H93" s="30"/>
      <c r="I93" s="30"/>
      <c r="J93" s="30"/>
      <c r="K93" s="30"/>
      <c r="L93" s="30"/>
      <c r="M93" s="30"/>
      <c r="N93" s="31">
        <f t="shared" si="3"/>
        <v>0</v>
      </c>
      <c r="O93" s="22"/>
      <c r="P93" s="22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32" t="s">
        <v>90</v>
      </c>
      <c r="D94" s="33">
        <f>+D17+D23+D33+D43+D59+D69</f>
        <v>1094220384</v>
      </c>
      <c r="E94" s="33">
        <f t="shared" ref="E94:N94" si="9">+E17+E23+E33+E43+E59</f>
        <v>31894986.04</v>
      </c>
      <c r="F94" s="33">
        <f t="shared" si="9"/>
        <v>58171850.17</v>
      </c>
      <c r="G94" s="33">
        <f t="shared" si="9"/>
        <v>82161339.72</v>
      </c>
      <c r="H94" s="33">
        <f t="shared" si="9"/>
        <v>63937449.86</v>
      </c>
      <c r="I94" s="33">
        <f t="shared" si="9"/>
        <v>65377989.35</v>
      </c>
      <c r="J94" s="33">
        <f t="shared" si="9"/>
        <v>66518920.32</v>
      </c>
      <c r="K94" s="33">
        <f t="shared" si="9"/>
        <v>73506718.66</v>
      </c>
      <c r="L94" s="33">
        <f t="shared" si="9"/>
        <v>77859392.28</v>
      </c>
      <c r="M94" s="33">
        <f t="shared" si="9"/>
        <v>95318938.14</v>
      </c>
      <c r="N94" s="33">
        <f t="shared" si="9"/>
        <v>614747584.5</v>
      </c>
      <c r="O94" s="11"/>
      <c r="P94" s="22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3" t="s">
        <v>91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0" t="s">
        <v>92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0" t="s">
        <v>93</v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0" t="s">
        <v>94</v>
      </c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0" t="s">
        <v>95</v>
      </c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0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</sheetData>
  <mergeCells count="5">
    <mergeCell ref="C9:D9"/>
    <mergeCell ref="C10:N10"/>
    <mergeCell ref="C11:N11"/>
    <mergeCell ref="C12:N12"/>
    <mergeCell ref="C13:N13"/>
  </mergeCells>
  <printOptions/>
  <pageMargins bottom="0.38" footer="0.0" header="0.0" left="0.2755905511811024" right="0.17" top="0.15748031496062992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