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JECUCION ACUMULADA" sheetId="1" r:id="rId4"/>
  </sheets>
  <definedNames/>
  <calcPr/>
  <extLst>
    <ext uri="GoogleSheetsCustomDataVersion1">
      <go:sheetsCustomData xmlns:go="http://customooxmlschemas.google.com/" r:id="rId5" roundtripDataSignature="AMtx7mhtUl+3/U0uehb6ib9mof1D61wgHg=="/>
    </ext>
  </extLst>
</workbook>
</file>

<file path=xl/sharedStrings.xml><?xml version="1.0" encoding="utf-8"?>
<sst xmlns="http://schemas.openxmlformats.org/spreadsheetml/2006/main" count="96" uniqueCount="96">
  <si>
    <t>DESDE 01  DE ENERO HASTA 31 DE  AGOSTO  DEL  AÑO 2022</t>
  </si>
  <si>
    <t xml:space="preserve">Ejecución de Gastos y Aplicaciones Financieras </t>
  </si>
  <si>
    <t>VALORES En RD$</t>
  </si>
  <si>
    <t>Detalle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</si>
  <si>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</si>
  <si>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</si>
  <si>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</si>
  <si>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</si>
  <si>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</si>
  <si>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</si>
  <si>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</si>
  <si>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</si>
  <si>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</si>
  <si>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TOTAL</t>
  </si>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</sst>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b/>
      <sz val="14.0"/>
      <color theme="1"/>
      <name val="Times New Roman"/>
    </font>
    <font>
      <color theme="1"/>
      <name val="Times New Roman"/>
    </font>
    <font>
      <b/>
      <sz val="12.0"/>
      <color theme="1"/>
      <name val="Times New Roman"/>
    </font>
    <font>
      <b/>
      <sz val="11.0"/>
      <color theme="1"/>
      <name val="Times New Roman"/>
    </font>
    <font>
      <sz val="11.0"/>
      <color theme="1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</fills>
  <borders count="11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3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/>
    </xf>
    <xf borderId="0" fillId="0" fontId="1" numFmtId="0" xfId="0" applyFont="1"/>
    <xf borderId="0" fillId="0" fontId="2" numFmtId="0" xfId="0" applyFont="1"/>
    <xf borderId="0" fillId="0" fontId="1" numFmtId="0" xfId="0" applyAlignment="1" applyFont="1">
      <alignment horizontal="center" readingOrder="0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/>
    </xf>
    <xf borderId="0" fillId="0" fontId="5" numFmtId="0" xfId="0" applyAlignment="1" applyFont="1">
      <alignment horizontal="left"/>
    </xf>
    <xf borderId="1" fillId="2" fontId="3" numFmtId="0" xfId="0" applyAlignment="1" applyBorder="1" applyFill="1" applyFont="1">
      <alignment shrinkToFit="0" vertical="center" wrapText="1"/>
    </xf>
    <xf borderId="1" fillId="2" fontId="3" numFmtId="0" xfId="0" applyAlignment="1" applyBorder="1" applyFont="1">
      <alignment horizontal="center" shrinkToFit="0" vertical="center" wrapText="1"/>
    </xf>
    <xf borderId="0" fillId="0" fontId="5" numFmtId="164" xfId="0" applyFont="1" applyNumberFormat="1"/>
    <xf borderId="2" fillId="0" fontId="4" numFmtId="0" xfId="0" applyAlignment="1" applyBorder="1" applyFont="1">
      <alignment horizontal="left" shrinkToFit="0" vertical="center" wrapText="1"/>
    </xf>
    <xf borderId="3" fillId="0" fontId="4" numFmtId="164" xfId="0" applyAlignment="1" applyBorder="1" applyFont="1" applyNumberFormat="1">
      <alignment horizontal="left" shrinkToFit="0" vertical="center" wrapText="1"/>
    </xf>
    <xf borderId="4" fillId="0" fontId="4" numFmtId="164" xfId="0" applyAlignment="1" applyBorder="1" applyFont="1" applyNumberFormat="1">
      <alignment horizontal="center"/>
    </xf>
    <xf borderId="5" fillId="0" fontId="4" numFmtId="0" xfId="0" applyAlignment="1" applyBorder="1" applyFont="1">
      <alignment horizontal="left" shrinkToFit="0" vertical="center" wrapText="1"/>
    </xf>
    <xf borderId="6" fillId="0" fontId="4" numFmtId="164" xfId="0" applyAlignment="1" applyBorder="1" applyFont="1" applyNumberFormat="1">
      <alignment shrinkToFit="0" vertical="center" wrapText="1"/>
    </xf>
    <xf borderId="7" fillId="0" fontId="4" numFmtId="164" xfId="0" applyAlignment="1" applyBorder="1" applyFont="1" applyNumberFormat="1">
      <alignment horizontal="center"/>
    </xf>
    <xf borderId="0" fillId="0" fontId="5" numFmtId="9" xfId="0" applyFont="1" applyNumberFormat="1"/>
    <xf borderId="5" fillId="0" fontId="5" numFmtId="0" xfId="0" applyAlignment="1" applyBorder="1" applyFont="1">
      <alignment horizontal="left" shrinkToFit="0" vertical="center" wrapText="1"/>
    </xf>
    <xf borderId="6" fillId="0" fontId="5" numFmtId="164" xfId="0" applyAlignment="1" applyBorder="1" applyFont="1" applyNumberFormat="1">
      <alignment shrinkToFit="0" vertical="center" wrapText="1"/>
    </xf>
    <xf borderId="6" fillId="0" fontId="5" numFmtId="164" xfId="0" applyBorder="1" applyFont="1" applyNumberFormat="1"/>
    <xf borderId="0" fillId="0" fontId="5" numFmtId="4" xfId="0" applyFont="1" applyNumberFormat="1"/>
    <xf borderId="6" fillId="0" fontId="5" numFmtId="4" xfId="0" applyBorder="1" applyFont="1" applyNumberFormat="1"/>
    <xf borderId="6" fillId="0" fontId="5" numFmtId="4" xfId="0" applyAlignment="1" applyBorder="1" applyFont="1" applyNumberFormat="1">
      <alignment shrinkToFit="0" vertical="center" wrapText="1"/>
    </xf>
    <xf borderId="6" fillId="0" fontId="4" numFmtId="165" xfId="0" applyAlignment="1" applyBorder="1" applyFont="1" applyNumberFormat="1">
      <alignment shrinkToFit="0" vertical="center" wrapText="1"/>
    </xf>
    <xf borderId="6" fillId="0" fontId="4" numFmtId="164" xfId="0" applyBorder="1" applyFont="1" applyNumberFormat="1"/>
    <xf borderId="5" fillId="3" fontId="4" numFmtId="0" xfId="0" applyAlignment="1" applyBorder="1" applyFill="1" applyFont="1">
      <alignment horizontal="left" shrinkToFit="0" vertical="center" wrapText="1"/>
    </xf>
    <xf borderId="6" fillId="4" fontId="4" numFmtId="165" xfId="0" applyAlignment="1" applyBorder="1" applyFill="1" applyFont="1" applyNumberFormat="1">
      <alignment horizontal="center" shrinkToFit="0" vertical="center" wrapText="1"/>
    </xf>
    <xf borderId="6" fillId="0" fontId="5" numFmtId="165" xfId="0" applyAlignment="1" applyBorder="1" applyFont="1" applyNumberFormat="1">
      <alignment shrinkToFit="0" vertical="center" wrapText="1"/>
    </xf>
    <xf borderId="8" fillId="0" fontId="2" numFmtId="0" xfId="0" applyBorder="1" applyFont="1"/>
    <xf borderId="9" fillId="0" fontId="2" numFmtId="0" xfId="0" applyBorder="1" applyFont="1"/>
    <xf borderId="9" fillId="0" fontId="5" numFmtId="164" xfId="0" applyBorder="1" applyFont="1" applyNumberFormat="1"/>
    <xf borderId="10" fillId="0" fontId="4" numFmtId="164" xfId="0" applyAlignment="1" applyBorder="1" applyFont="1" applyNumberFormat="1">
      <alignment horizontal="center"/>
    </xf>
    <xf borderId="1" fillId="2" fontId="3" numFmtId="0" xfId="0" applyAlignment="1" applyBorder="1" applyFont="1">
      <alignment horizontal="left" shrinkToFit="0" vertical="center" wrapText="1"/>
    </xf>
    <xf borderId="1" fillId="2" fontId="4" numFmtId="164" xfId="0" applyAlignment="1" applyBorder="1" applyFont="1" applyNumberFormat="1">
      <alignment horizontal="center" shrinkToFit="0" vertical="center" wrapText="1"/>
    </xf>
    <xf borderId="0" fillId="0" fontId="5" numFmtId="164" xfId="0" applyAlignment="1" applyFont="1" applyNumberFormat="1">
      <alignment horizontal="center"/>
    </xf>
    <xf borderId="0" fillId="0" fontId="5" numFmtId="4" xfId="0" applyAlignment="1" applyFont="1" applyNumberFormat="1">
      <alignment horizontal="center"/>
    </xf>
    <xf borderId="0" fillId="0" fontId="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1847850</xdr:colOff>
      <xdr:row>102</xdr:row>
      <xdr:rowOff>95250</xdr:rowOff>
    </xdr:from>
    <xdr:ext cx="2495550" cy="762000"/>
    <xdr:grpSp>
      <xdr:nvGrpSpPr>
        <xdr:cNvPr id="2" name="Shape 2" title="Dibujo"/>
        <xdr:cNvGrpSpPr/>
      </xdr:nvGrpSpPr>
      <xdr:grpSpPr>
        <a:xfrm>
          <a:off x="1648650" y="965775"/>
          <a:ext cx="2478000" cy="738900"/>
          <a:chOff x="1648650" y="965775"/>
          <a:chExt cx="2478000" cy="738900"/>
        </a:xfrm>
      </xdr:grpSpPr>
      <xdr:sp>
        <xdr:nvSpPr>
          <xdr:cNvPr id="3" name="Shape 3"/>
          <xdr:cNvSpPr txBox="1"/>
        </xdr:nvSpPr>
        <xdr:spPr>
          <a:xfrm>
            <a:off x="1648650" y="965775"/>
            <a:ext cx="2478000" cy="7389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Elaborado Por</a:t>
            </a:r>
            <a:endParaRPr sz="1200"/>
          </a:p>
        </xdr:txBody>
      </xdr:sp>
      <xdr:cxnSp>
        <xdr:nvCxnSpPr>
          <xdr:cNvPr id="4" name="Shape 4"/>
          <xdr:cNvCxnSpPr/>
        </xdr:nvCxnSpPr>
        <xdr:spPr>
          <a:xfrm>
            <a:off x="1980325" y="1034050"/>
            <a:ext cx="1677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66675</xdr:colOff>
      <xdr:row>101</xdr:row>
      <xdr:rowOff>95250</xdr:rowOff>
    </xdr:from>
    <xdr:ext cx="2657475" cy="1057275"/>
    <xdr:grpSp>
      <xdr:nvGrpSpPr>
        <xdr:cNvPr id="2" name="Shape 2" title="Dibujo"/>
        <xdr:cNvGrpSpPr/>
      </xdr:nvGrpSpPr>
      <xdr:grpSpPr>
        <a:xfrm>
          <a:off x="2536375" y="1082850"/>
          <a:ext cx="2634000" cy="946200"/>
          <a:chOff x="2536375" y="1082850"/>
          <a:chExt cx="2634000" cy="946200"/>
        </a:xfrm>
      </xdr:grpSpPr>
      <xdr:sp>
        <xdr:nvSpPr>
          <xdr:cNvPr id="5" name="Shape 5"/>
          <xdr:cNvSpPr txBox="1"/>
        </xdr:nvSpPr>
        <xdr:spPr>
          <a:xfrm>
            <a:off x="2536375" y="1082850"/>
            <a:ext cx="2634000" cy="946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no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b="1" sz="1200">
              <a:solidFill>
                <a:schemeClr val="dk1"/>
              </a:solidFill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Lic. Ramón Alexis  Severino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b="1"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200"/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Clr>
                <a:srgbClr val="000000"/>
              </a:buClr>
              <a:buSzPts val="1450"/>
              <a:buFont typeface="Arial"/>
              <a:buNone/>
            </a:pPr>
            <a:r>
              <a:rPr lang="en-US" sz="1200">
                <a:solidFill>
                  <a:schemeClr val="dk1"/>
                </a:solidFill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200"/>
          </a:p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cxnSp>
        <xdr:nvCxnSpPr>
          <xdr:cNvPr id="6" name="Shape 6"/>
          <xdr:cNvCxnSpPr/>
        </xdr:nvCxnSpPr>
        <xdr:spPr>
          <a:xfrm flipH="1" rot="10800000">
            <a:off x="2775450" y="1326875"/>
            <a:ext cx="2077800" cy="96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552450</xdr:colOff>
      <xdr:row>0</xdr:row>
      <xdr:rowOff>0</xdr:rowOff>
    </xdr:from>
    <xdr:ext cx="2505075" cy="17907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0"/>
    <col customWidth="1" min="2" max="2" width="17.14"/>
    <col customWidth="1" min="3" max="3" width="15.0"/>
    <col customWidth="1" min="4" max="4" width="14.71"/>
    <col customWidth="1" min="5" max="5" width="15.43"/>
    <col customWidth="1" min="6" max="10" width="14.86"/>
    <col customWidth="1" min="11" max="11" width="19.71"/>
    <col customWidth="1" min="12" max="12" width="16.57"/>
    <col customWidth="1" min="13" max="13" width="21.0"/>
    <col customWidth="1" min="14" max="21" width="6.0"/>
    <col customWidth="1" min="22" max="23" width="7.0"/>
    <col customWidth="1" min="24" max="24" width="9.14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3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3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</row>
    <row r="5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3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</row>
    <row r="6">
      <c r="A6" s="1"/>
      <c r="B6" s="1"/>
      <c r="C6" s="1"/>
      <c r="D6" s="1"/>
      <c r="E6" s="1"/>
      <c r="F6" s="1"/>
      <c r="G6" s="1"/>
      <c r="H6" s="1"/>
      <c r="I6" s="1"/>
      <c r="J6" s="1"/>
      <c r="K6" s="2"/>
      <c r="L6" s="3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>
      <c r="A7" s="1"/>
      <c r="C7" s="1"/>
      <c r="D7" s="1"/>
      <c r="E7" s="1"/>
      <c r="F7" s="1"/>
      <c r="G7" s="1"/>
      <c r="H7" s="1"/>
      <c r="I7" s="1"/>
      <c r="J7" s="1"/>
      <c r="K7" s="2"/>
      <c r="W7" s="4"/>
      <c r="X7" s="4"/>
    </row>
    <row r="8" ht="18.75" customHeight="1">
      <c r="A8" s="5"/>
      <c r="W8" s="4"/>
      <c r="X8" s="4"/>
    </row>
    <row r="9" ht="18.75" customHeight="1">
      <c r="A9" s="1" t="s">
        <v>0</v>
      </c>
      <c r="W9" s="4"/>
      <c r="X9" s="4"/>
    </row>
    <row r="10" ht="15.75" customHeight="1">
      <c r="A10" s="6" t="s">
        <v>1</v>
      </c>
      <c r="W10" s="4"/>
      <c r="X10" s="4"/>
    </row>
    <row r="11">
      <c r="A11" s="7" t="s">
        <v>2</v>
      </c>
      <c r="W11" s="4"/>
      <c r="X11" s="4"/>
    </row>
    <row r="12">
      <c r="A12" s="4"/>
      <c r="B12" s="4"/>
      <c r="C12" s="4"/>
      <c r="D12" s="4"/>
      <c r="E12" s="4"/>
      <c r="F12" s="4"/>
      <c r="G12" s="4"/>
      <c r="H12" s="4"/>
      <c r="I12" s="4"/>
      <c r="J12" s="4"/>
      <c r="K12" s="2"/>
      <c r="L12" s="8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>
      <c r="A13" s="9" t="s">
        <v>3</v>
      </c>
      <c r="B13" s="10" t="s">
        <v>4</v>
      </c>
      <c r="C13" s="10" t="s">
        <v>5</v>
      </c>
      <c r="D13" s="10" t="s">
        <v>6</v>
      </c>
      <c r="E13" s="10" t="s">
        <v>7</v>
      </c>
      <c r="F13" s="10" t="s">
        <v>8</v>
      </c>
      <c r="G13" s="10" t="s">
        <v>9</v>
      </c>
      <c r="H13" s="10" t="s">
        <v>10</v>
      </c>
      <c r="I13" s="10" t="s">
        <v>11</v>
      </c>
      <c r="J13" s="10" t="s">
        <v>12</v>
      </c>
      <c r="K13" s="10" t="s">
        <v>13</v>
      </c>
      <c r="L13" s="8"/>
      <c r="M13" s="4"/>
      <c r="N13" s="4"/>
      <c r="O13" s="4"/>
      <c r="P13" s="4"/>
      <c r="Q13" s="4"/>
      <c r="R13" s="4"/>
      <c r="S13" s="4"/>
      <c r="T13" s="4"/>
      <c r="U13" s="4"/>
      <c r="V13" s="11"/>
      <c r="W13" s="11"/>
      <c r="X13" s="4"/>
    </row>
    <row r="14">
      <c r="A14" s="12" t="s">
        <v>14</v>
      </c>
      <c r="B14" s="13">
        <f>+B15+B21+B31+B41+B57+B67+67000000</f>
        <v>1161220384</v>
      </c>
      <c r="C14" s="13">
        <f t="shared" ref="C14:J14" si="1">+C15+C21+C31+C41+C57+C67</f>
        <v>31894986.04</v>
      </c>
      <c r="D14" s="13">
        <f t="shared" si="1"/>
        <v>58171850.17</v>
      </c>
      <c r="E14" s="13">
        <f t="shared" si="1"/>
        <v>82161339.72</v>
      </c>
      <c r="F14" s="13">
        <f t="shared" si="1"/>
        <v>63937449.86</v>
      </c>
      <c r="G14" s="13">
        <f t="shared" si="1"/>
        <v>65377989.35</v>
      </c>
      <c r="H14" s="13">
        <f t="shared" si="1"/>
        <v>66518920.32</v>
      </c>
      <c r="I14" s="13">
        <f t="shared" si="1"/>
        <v>73506718.66</v>
      </c>
      <c r="J14" s="13">
        <f t="shared" si="1"/>
        <v>77859392.28</v>
      </c>
      <c r="K14" s="14">
        <f t="shared" ref="K14:K91" si="4">SUM(C14:J14)</f>
        <v>519428646.4</v>
      </c>
      <c r="L14" s="4"/>
      <c r="M14" s="4"/>
      <c r="N14" s="11"/>
      <c r="O14" s="4"/>
      <c r="P14" s="11">
        <f>+X15*1.05</f>
        <v>0</v>
      </c>
      <c r="Q14" s="11">
        <f t="shared" ref="Q14:U14" si="2">+P14*1.05</f>
        <v>0</v>
      </c>
      <c r="R14" s="11">
        <f t="shared" si="2"/>
        <v>0</v>
      </c>
      <c r="S14" s="11">
        <f t="shared" si="2"/>
        <v>0</v>
      </c>
      <c r="T14" s="11">
        <f t="shared" si="2"/>
        <v>0</v>
      </c>
      <c r="U14" s="11">
        <f t="shared" si="2"/>
        <v>0</v>
      </c>
      <c r="V14" s="11"/>
      <c r="W14" s="11"/>
      <c r="X14" s="4"/>
    </row>
    <row r="15">
      <c r="A15" s="15" t="s">
        <v>15</v>
      </c>
      <c r="B15" s="16">
        <f t="shared" ref="B15:J15" si="3">+B16+B17+B18+B19+B20</f>
        <v>488049679</v>
      </c>
      <c r="C15" s="16">
        <f t="shared" si="3"/>
        <v>31894986.04</v>
      </c>
      <c r="D15" s="16">
        <f t="shared" si="3"/>
        <v>32285592.43</v>
      </c>
      <c r="E15" s="16">
        <f t="shared" si="3"/>
        <v>33632956.44</v>
      </c>
      <c r="F15" s="16">
        <f t="shared" si="3"/>
        <v>35344103.1</v>
      </c>
      <c r="G15" s="16">
        <f t="shared" si="3"/>
        <v>35598053.66</v>
      </c>
      <c r="H15" s="16">
        <f t="shared" si="3"/>
        <v>37044085.77</v>
      </c>
      <c r="I15" s="16">
        <f t="shared" si="3"/>
        <v>43457789.21</v>
      </c>
      <c r="J15" s="16">
        <f t="shared" si="3"/>
        <v>39680948.67</v>
      </c>
      <c r="K15" s="17">
        <f t="shared" si="4"/>
        <v>288938515.3</v>
      </c>
      <c r="L15" s="4"/>
      <c r="M15" s="4"/>
      <c r="N15" s="18"/>
      <c r="O15" s="4"/>
      <c r="P15" s="4"/>
      <c r="Q15" s="4"/>
      <c r="R15" s="4"/>
      <c r="S15" s="4"/>
      <c r="T15" s="4"/>
      <c r="U15" s="4"/>
      <c r="V15" s="4"/>
      <c r="W15" s="4"/>
      <c r="X15" s="11"/>
    </row>
    <row r="16">
      <c r="A16" s="19" t="s">
        <v>16</v>
      </c>
      <c r="B16" s="20">
        <v>4.22711925E8</v>
      </c>
      <c r="C16" s="21">
        <v>2.72464816E7</v>
      </c>
      <c r="D16" s="21">
        <v>2.76312219E7</v>
      </c>
      <c r="E16" s="21">
        <v>2.869995113E7</v>
      </c>
      <c r="F16" s="21">
        <v>3.033665375E7</v>
      </c>
      <c r="G16" s="21">
        <v>3.047728489E7</v>
      </c>
      <c r="H16" s="21">
        <v>3.164082307E7</v>
      </c>
      <c r="I16" s="21">
        <v>3.771396719E7</v>
      </c>
      <c r="J16" s="21">
        <v>3.397917891E7</v>
      </c>
      <c r="K16" s="17">
        <f t="shared" si="4"/>
        <v>247725562.4</v>
      </c>
      <c r="L16" s="22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>
      <c r="A17" s="19" t="s">
        <v>17</v>
      </c>
      <c r="B17" s="20">
        <v>7633435.0</v>
      </c>
      <c r="C17" s="21">
        <v>507291.06</v>
      </c>
      <c r="D17" s="21">
        <v>456000.0</v>
      </c>
      <c r="E17" s="21">
        <v>573582.12</v>
      </c>
      <c r="F17" s="21">
        <v>542291.06</v>
      </c>
      <c r="G17" s="21">
        <v>491000.0</v>
      </c>
      <c r="H17" s="21">
        <v>593582.12</v>
      </c>
      <c r="I17" s="21">
        <v>542291.06</v>
      </c>
      <c r="J17" s="21">
        <v>542291.06</v>
      </c>
      <c r="K17" s="17">
        <f t="shared" si="4"/>
        <v>4248328.48</v>
      </c>
      <c r="L17" s="22"/>
      <c r="M17" s="22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>
      <c r="A18" s="19" t="s">
        <v>18</v>
      </c>
      <c r="B18" s="20">
        <v>300000.0</v>
      </c>
      <c r="C18" s="21">
        <v>0.0</v>
      </c>
      <c r="D18" s="21">
        <v>0.0</v>
      </c>
      <c r="E18" s="21"/>
      <c r="F18" s="21">
        <v>0.0</v>
      </c>
      <c r="G18" s="21">
        <v>0.0</v>
      </c>
      <c r="H18" s="21">
        <v>0.0</v>
      </c>
      <c r="I18" s="21">
        <v>0.0</v>
      </c>
      <c r="J18" s="21"/>
      <c r="K18" s="17">
        <f t="shared" si="4"/>
        <v>0</v>
      </c>
      <c r="L18" s="22"/>
      <c r="M18" s="22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  <row r="19">
      <c r="A19" s="19" t="s">
        <v>19</v>
      </c>
      <c r="B19" s="20">
        <v>0.0</v>
      </c>
      <c r="C19" s="21">
        <v>0.0</v>
      </c>
      <c r="D19" s="21">
        <v>0.0</v>
      </c>
      <c r="E19" s="21"/>
      <c r="F19" s="21">
        <v>0.0</v>
      </c>
      <c r="G19" s="21">
        <v>0.0</v>
      </c>
      <c r="H19" s="21">
        <v>0.0</v>
      </c>
      <c r="I19" s="21">
        <v>0.0</v>
      </c>
      <c r="J19" s="21"/>
      <c r="K19" s="17">
        <f t="shared" si="4"/>
        <v>0</v>
      </c>
      <c r="L19" s="22"/>
      <c r="M19" s="22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</row>
    <row r="20">
      <c r="A20" s="19" t="s">
        <v>20</v>
      </c>
      <c r="B20" s="20">
        <v>5.7404319E7</v>
      </c>
      <c r="C20" s="21">
        <v>4141213.38</v>
      </c>
      <c r="D20" s="21">
        <v>4198370.53</v>
      </c>
      <c r="E20" s="21">
        <v>4359423.19</v>
      </c>
      <c r="F20" s="21">
        <v>4465158.29</v>
      </c>
      <c r="G20" s="21">
        <v>4629768.77</v>
      </c>
      <c r="H20" s="21">
        <v>4809680.58</v>
      </c>
      <c r="I20" s="21">
        <v>5201530.96</v>
      </c>
      <c r="J20" s="21">
        <v>5159478.7</v>
      </c>
      <c r="K20" s="17">
        <f t="shared" si="4"/>
        <v>36964624.4</v>
      </c>
      <c r="L20" s="22"/>
      <c r="M20" s="22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</row>
    <row r="21">
      <c r="A21" s="15" t="s">
        <v>21</v>
      </c>
      <c r="B21" s="16">
        <f t="shared" ref="B21:J21" si="5">+B22+B23+B24+B25+B26+B27+B28+B29+B30</f>
        <v>64906220</v>
      </c>
      <c r="C21" s="16">
        <f t="shared" si="5"/>
        <v>0</v>
      </c>
      <c r="D21" s="16">
        <f t="shared" si="5"/>
        <v>1635275.69</v>
      </c>
      <c r="E21" s="16">
        <f t="shared" si="5"/>
        <v>1659260.69</v>
      </c>
      <c r="F21" s="16">
        <f t="shared" si="5"/>
        <v>1600574.04</v>
      </c>
      <c r="G21" s="16">
        <f t="shared" si="5"/>
        <v>1737377.2</v>
      </c>
      <c r="H21" s="16">
        <f t="shared" si="5"/>
        <v>1616366.48</v>
      </c>
      <c r="I21" s="16">
        <f t="shared" si="5"/>
        <v>2922753</v>
      </c>
      <c r="J21" s="16">
        <f t="shared" si="5"/>
        <v>4665487.13</v>
      </c>
      <c r="K21" s="17">
        <f t="shared" si="4"/>
        <v>15837094.23</v>
      </c>
      <c r="L21" s="22"/>
      <c r="M21" s="22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</row>
    <row r="22">
      <c r="A22" s="19" t="s">
        <v>22</v>
      </c>
      <c r="B22" s="23">
        <v>1.3381881E7</v>
      </c>
      <c r="C22" s="21"/>
      <c r="D22" s="21">
        <v>1635275.69</v>
      </c>
      <c r="E22" s="21">
        <v>1176060.69</v>
      </c>
      <c r="F22" s="21">
        <v>730561.84</v>
      </c>
      <c r="G22" s="21">
        <v>970329.75</v>
      </c>
      <c r="H22" s="21">
        <v>975295.58</v>
      </c>
      <c r="I22" s="21">
        <v>1421254.62</v>
      </c>
      <c r="J22" s="21">
        <v>1231355.39</v>
      </c>
      <c r="K22" s="17">
        <f t="shared" si="4"/>
        <v>8140133.56</v>
      </c>
      <c r="L22" s="22"/>
      <c r="M22" s="22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</row>
    <row r="23">
      <c r="A23" s="19" t="s">
        <v>23</v>
      </c>
      <c r="B23" s="20">
        <v>2340160.0</v>
      </c>
      <c r="C23" s="21"/>
      <c r="D23" s="21"/>
      <c r="E23" s="21">
        <v>0.0</v>
      </c>
      <c r="F23" s="21">
        <v>353752.2</v>
      </c>
      <c r="G23" s="21">
        <v>0.0</v>
      </c>
      <c r="H23" s="21">
        <v>260120.0</v>
      </c>
      <c r="I23" s="21">
        <v>253280.0</v>
      </c>
      <c r="J23" s="21">
        <v>89760.0</v>
      </c>
      <c r="K23" s="17">
        <f t="shared" si="4"/>
        <v>956912.2</v>
      </c>
      <c r="L23" s="22"/>
      <c r="M23" s="22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</row>
    <row r="24">
      <c r="A24" s="19" t="s">
        <v>24</v>
      </c>
      <c r="B24" s="20">
        <v>2824000.0</v>
      </c>
      <c r="C24" s="21"/>
      <c r="D24" s="21"/>
      <c r="E24" s="21">
        <v>0.0</v>
      </c>
      <c r="F24" s="21">
        <v>0.0</v>
      </c>
      <c r="G24" s="21">
        <v>0.0</v>
      </c>
      <c r="H24" s="21">
        <v>76800.0</v>
      </c>
      <c r="I24" s="21">
        <v>0.0</v>
      </c>
      <c r="J24" s="21">
        <v>0.0</v>
      </c>
      <c r="K24" s="17">
        <f t="shared" si="4"/>
        <v>76800</v>
      </c>
      <c r="L24" s="22"/>
      <c r="M24" s="22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</row>
    <row r="25" ht="18.0" customHeight="1">
      <c r="A25" s="19" t="s">
        <v>25</v>
      </c>
      <c r="B25" s="20">
        <v>869798.0</v>
      </c>
      <c r="C25" s="21"/>
      <c r="D25" s="21"/>
      <c r="E25" s="21">
        <v>0.0</v>
      </c>
      <c r="F25" s="21">
        <v>0.0</v>
      </c>
      <c r="G25" s="21">
        <v>0.0</v>
      </c>
      <c r="H25" s="21">
        <v>0.0</v>
      </c>
      <c r="I25" s="21">
        <v>0.0</v>
      </c>
      <c r="J25" s="21">
        <v>0.0</v>
      </c>
      <c r="K25" s="17">
        <f t="shared" si="4"/>
        <v>0</v>
      </c>
      <c r="L25" s="22"/>
      <c r="M25" s="22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</row>
    <row r="26" ht="15.75" customHeight="1">
      <c r="A26" s="19" t="s">
        <v>26</v>
      </c>
      <c r="B26" s="20">
        <v>1.2085481E7</v>
      </c>
      <c r="C26" s="21"/>
      <c r="D26" s="21"/>
      <c r="E26" s="21">
        <v>483200.0</v>
      </c>
      <c r="F26" s="21">
        <v>176600.0</v>
      </c>
      <c r="G26" s="21">
        <v>309000.0</v>
      </c>
      <c r="H26" s="21">
        <v>0.0</v>
      </c>
      <c r="I26" s="21">
        <v>0.0</v>
      </c>
      <c r="J26" s="21">
        <v>490550.0</v>
      </c>
      <c r="K26" s="17">
        <f t="shared" si="4"/>
        <v>1459350</v>
      </c>
      <c r="L26" s="22"/>
      <c r="M26" s="22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</row>
    <row r="27" ht="15.75" customHeight="1">
      <c r="A27" s="19" t="s">
        <v>27</v>
      </c>
      <c r="B27" s="20">
        <v>3715000.0</v>
      </c>
      <c r="C27" s="21"/>
      <c r="D27" s="21"/>
      <c r="E27" s="21"/>
      <c r="F27" s="21">
        <v>0.0</v>
      </c>
      <c r="G27" s="21">
        <v>153896.55</v>
      </c>
      <c r="H27" s="21">
        <v>0.0</v>
      </c>
      <c r="I27" s="21">
        <v>0.0</v>
      </c>
      <c r="J27" s="21">
        <v>0.0</v>
      </c>
      <c r="K27" s="17">
        <f t="shared" si="4"/>
        <v>153896.55</v>
      </c>
      <c r="L27" s="22"/>
      <c r="M27" s="22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</row>
    <row r="28" ht="15.75" customHeight="1">
      <c r="A28" s="19" t="s">
        <v>28</v>
      </c>
      <c r="B28" s="20">
        <v>8655000.0</v>
      </c>
      <c r="C28" s="21"/>
      <c r="D28" s="21"/>
      <c r="E28" s="21"/>
      <c r="F28" s="21">
        <v>0.0</v>
      </c>
      <c r="G28" s="21">
        <v>0.0</v>
      </c>
      <c r="H28" s="21">
        <v>0.0</v>
      </c>
      <c r="I28" s="21">
        <v>448460.18</v>
      </c>
      <c r="J28" s="21">
        <v>683211.74</v>
      </c>
      <c r="K28" s="17">
        <f t="shared" si="4"/>
        <v>1131671.92</v>
      </c>
      <c r="L28" s="22"/>
      <c r="M28" s="22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</row>
    <row r="29" ht="15.75" customHeight="1">
      <c r="A29" s="19" t="s">
        <v>29</v>
      </c>
      <c r="B29" s="20">
        <v>6534900.0</v>
      </c>
      <c r="C29" s="21"/>
      <c r="D29" s="21"/>
      <c r="E29" s="21"/>
      <c r="F29" s="21">
        <v>339660.0</v>
      </c>
      <c r="G29" s="21">
        <v>304150.9</v>
      </c>
      <c r="H29" s="21">
        <v>304150.9</v>
      </c>
      <c r="I29" s="21">
        <v>461369.6</v>
      </c>
      <c r="J29" s="21">
        <v>0.0</v>
      </c>
      <c r="K29" s="17">
        <f t="shared" si="4"/>
        <v>1409331.4</v>
      </c>
      <c r="L29" s="22"/>
      <c r="M29" s="22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</row>
    <row r="30" ht="15.75" customHeight="1">
      <c r="A30" s="19" t="s">
        <v>30</v>
      </c>
      <c r="B30" s="24">
        <v>1.45E7</v>
      </c>
      <c r="C30" s="21"/>
      <c r="D30" s="21"/>
      <c r="E30" s="21"/>
      <c r="F30" s="21"/>
      <c r="G30" s="21">
        <v>0.0</v>
      </c>
      <c r="H30" s="21"/>
      <c r="I30" s="21">
        <v>338388.6</v>
      </c>
      <c r="J30" s="21">
        <v>2170610.0</v>
      </c>
      <c r="K30" s="17">
        <f t="shared" si="4"/>
        <v>2508998.6</v>
      </c>
      <c r="L30" s="22"/>
      <c r="M30" s="22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</row>
    <row r="31" ht="15.75" customHeight="1">
      <c r="A31" s="15" t="s">
        <v>31</v>
      </c>
      <c r="B31" s="16">
        <f t="shared" ref="B31:F31" si="6">+B32+B33+B34+B35+B36+B37+B38+B39+B40</f>
        <v>148242270</v>
      </c>
      <c r="C31" s="16">
        <f t="shared" si="6"/>
        <v>0</v>
      </c>
      <c r="D31" s="16">
        <f t="shared" si="6"/>
        <v>0</v>
      </c>
      <c r="E31" s="16">
        <f t="shared" si="6"/>
        <v>271837.07</v>
      </c>
      <c r="F31" s="16">
        <f t="shared" si="6"/>
        <v>0</v>
      </c>
      <c r="G31" s="16">
        <f>+G38</f>
        <v>161554.16</v>
      </c>
      <c r="H31" s="16">
        <f>+H38+H33</f>
        <v>723912.78</v>
      </c>
      <c r="I31" s="16">
        <f t="shared" ref="I31:J31" si="7">+I38+I33+I32+I40</f>
        <v>670566.96</v>
      </c>
      <c r="J31" s="16">
        <f t="shared" si="7"/>
        <v>4561142.99</v>
      </c>
      <c r="K31" s="17">
        <f t="shared" si="4"/>
        <v>6389013.96</v>
      </c>
      <c r="L31" s="22"/>
      <c r="M31" s="22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</row>
    <row r="32" ht="15.75" customHeight="1">
      <c r="A32" s="19" t="s">
        <v>32</v>
      </c>
      <c r="B32" s="20">
        <v>9.626052E7</v>
      </c>
      <c r="C32" s="21"/>
      <c r="D32" s="21"/>
      <c r="E32" s="21">
        <v>0.0</v>
      </c>
      <c r="F32" s="21"/>
      <c r="G32" s="21">
        <v>0.0</v>
      </c>
      <c r="H32" s="21">
        <v>0.0</v>
      </c>
      <c r="I32" s="21">
        <v>50386.0</v>
      </c>
      <c r="J32" s="21">
        <v>0.0</v>
      </c>
      <c r="K32" s="17">
        <f t="shared" si="4"/>
        <v>50386</v>
      </c>
      <c r="L32" s="22"/>
      <c r="M32" s="22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</row>
    <row r="33" ht="15.75" customHeight="1">
      <c r="A33" s="19" t="s">
        <v>33</v>
      </c>
      <c r="B33" s="20">
        <v>3543679.0</v>
      </c>
      <c r="C33" s="21"/>
      <c r="D33" s="21"/>
      <c r="E33" s="21">
        <v>0.0</v>
      </c>
      <c r="F33" s="21"/>
      <c r="G33" s="21">
        <v>0.0</v>
      </c>
      <c r="H33" s="21">
        <v>116112.0</v>
      </c>
      <c r="I33" s="21">
        <v>0.0</v>
      </c>
      <c r="J33" s="21">
        <v>0.0</v>
      </c>
      <c r="K33" s="17">
        <f t="shared" si="4"/>
        <v>116112</v>
      </c>
      <c r="L33" s="22"/>
      <c r="M33" s="22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</row>
    <row r="34" ht="15.75" customHeight="1">
      <c r="A34" s="19" t="s">
        <v>34</v>
      </c>
      <c r="B34" s="20">
        <v>46000.0</v>
      </c>
      <c r="C34" s="21"/>
      <c r="D34" s="21"/>
      <c r="E34" s="21">
        <v>0.0</v>
      </c>
      <c r="F34" s="21"/>
      <c r="G34" s="21">
        <v>0.0</v>
      </c>
      <c r="H34" s="21">
        <v>0.0</v>
      </c>
      <c r="I34" s="21">
        <v>0.0</v>
      </c>
      <c r="J34" s="21">
        <v>0.0</v>
      </c>
      <c r="K34" s="17">
        <f t="shared" si="4"/>
        <v>0</v>
      </c>
      <c r="L34" s="22"/>
      <c r="M34" s="22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</row>
    <row r="35" ht="15.75" customHeight="1">
      <c r="A35" s="19" t="s">
        <v>35</v>
      </c>
      <c r="B35" s="20">
        <v>2.09592E7</v>
      </c>
      <c r="C35" s="21"/>
      <c r="D35" s="21"/>
      <c r="E35" s="21">
        <v>0.0</v>
      </c>
      <c r="F35" s="21"/>
      <c r="G35" s="21">
        <v>0.0</v>
      </c>
      <c r="H35" s="21">
        <v>0.0</v>
      </c>
      <c r="I35" s="21">
        <v>0.0</v>
      </c>
      <c r="J35" s="21">
        <v>0.0</v>
      </c>
      <c r="K35" s="17">
        <f t="shared" si="4"/>
        <v>0</v>
      </c>
      <c r="L35" s="22"/>
      <c r="M35" s="22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</row>
    <row r="36" ht="15.75" customHeight="1">
      <c r="A36" s="19" t="s">
        <v>36</v>
      </c>
      <c r="B36" s="20">
        <v>858685.0</v>
      </c>
      <c r="C36" s="21"/>
      <c r="D36" s="21"/>
      <c r="E36" s="21">
        <v>0.0</v>
      </c>
      <c r="F36" s="21"/>
      <c r="G36" s="21">
        <v>0.0</v>
      </c>
      <c r="H36" s="21">
        <v>0.0</v>
      </c>
      <c r="I36" s="21">
        <v>0.0</v>
      </c>
      <c r="J36" s="21">
        <v>0.0</v>
      </c>
      <c r="K36" s="17">
        <f t="shared" si="4"/>
        <v>0</v>
      </c>
      <c r="L36" s="22"/>
      <c r="M36" s="22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</row>
    <row r="37" ht="15.75" customHeight="1">
      <c r="A37" s="19" t="s">
        <v>37</v>
      </c>
      <c r="B37" s="20">
        <v>73000.0</v>
      </c>
      <c r="C37" s="21"/>
      <c r="D37" s="21"/>
      <c r="E37" s="21">
        <v>0.0</v>
      </c>
      <c r="F37" s="21"/>
      <c r="G37" s="21">
        <v>0.0</v>
      </c>
      <c r="H37" s="21">
        <v>0.0</v>
      </c>
      <c r="I37" s="21">
        <v>0.0</v>
      </c>
      <c r="J37" s="21">
        <v>0.0</v>
      </c>
      <c r="K37" s="17">
        <f t="shared" si="4"/>
        <v>0</v>
      </c>
      <c r="L37" s="22"/>
      <c r="M37" s="22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</row>
    <row r="38" ht="15.75" customHeight="1">
      <c r="A38" s="19" t="s">
        <v>38</v>
      </c>
      <c r="B38" s="20">
        <v>1.3480971E7</v>
      </c>
      <c r="C38" s="21"/>
      <c r="D38" s="21"/>
      <c r="E38" s="21">
        <v>271837.07</v>
      </c>
      <c r="F38" s="21"/>
      <c r="G38" s="21">
        <v>161554.16</v>
      </c>
      <c r="H38" s="21">
        <v>607800.78</v>
      </c>
      <c r="I38" s="21">
        <v>578270.1</v>
      </c>
      <c r="J38" s="21">
        <v>714576.34</v>
      </c>
      <c r="K38" s="17">
        <f t="shared" si="4"/>
        <v>2334038.45</v>
      </c>
      <c r="L38" s="22"/>
      <c r="M38" s="22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</row>
    <row r="39" ht="15.75" customHeight="1">
      <c r="A39" s="19" t="s">
        <v>39</v>
      </c>
      <c r="B39" s="20">
        <v>0.0</v>
      </c>
      <c r="C39" s="21"/>
      <c r="D39" s="21"/>
      <c r="E39" s="21"/>
      <c r="F39" s="21"/>
      <c r="G39" s="21"/>
      <c r="H39" s="21"/>
      <c r="I39" s="21">
        <v>0.0</v>
      </c>
      <c r="J39" s="21">
        <v>0.0</v>
      </c>
      <c r="K39" s="17">
        <f t="shared" si="4"/>
        <v>0</v>
      </c>
      <c r="L39" s="22"/>
      <c r="M39" s="22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</row>
    <row r="40" ht="15.75" customHeight="1">
      <c r="A40" s="19" t="s">
        <v>40</v>
      </c>
      <c r="B40" s="20">
        <v>1.3020215E7</v>
      </c>
      <c r="C40" s="21"/>
      <c r="D40" s="21"/>
      <c r="E40" s="21"/>
      <c r="F40" s="21"/>
      <c r="G40" s="21"/>
      <c r="H40" s="21"/>
      <c r="I40" s="21">
        <v>41910.86</v>
      </c>
      <c r="J40" s="21">
        <v>3846566.65</v>
      </c>
      <c r="K40" s="17">
        <f t="shared" si="4"/>
        <v>3888477.51</v>
      </c>
      <c r="L40" s="22"/>
      <c r="M40" s="22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</row>
    <row r="41" ht="15.75" customHeight="1">
      <c r="A41" s="15" t="s">
        <v>41</v>
      </c>
      <c r="B41" s="16">
        <f t="shared" ref="B41:J41" si="8">+B42+B47</f>
        <v>332411501</v>
      </c>
      <c r="C41" s="16">
        <f t="shared" si="8"/>
        <v>0</v>
      </c>
      <c r="D41" s="16">
        <f t="shared" si="8"/>
        <v>24250982.05</v>
      </c>
      <c r="E41" s="16">
        <f t="shared" si="8"/>
        <v>46597285.52</v>
      </c>
      <c r="F41" s="16">
        <f t="shared" si="8"/>
        <v>26834202.53</v>
      </c>
      <c r="G41" s="16">
        <f t="shared" si="8"/>
        <v>27881004.33</v>
      </c>
      <c r="H41" s="16">
        <f t="shared" si="8"/>
        <v>27134555.29</v>
      </c>
      <c r="I41" s="16">
        <f t="shared" si="8"/>
        <v>26455609.49</v>
      </c>
      <c r="J41" s="16">
        <f t="shared" si="8"/>
        <v>26880374.27</v>
      </c>
      <c r="K41" s="17">
        <f t="shared" si="4"/>
        <v>206034013.5</v>
      </c>
      <c r="L41" s="22"/>
      <c r="M41" s="22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</row>
    <row r="42" ht="15.75" customHeight="1">
      <c r="A42" s="19" t="s">
        <v>42</v>
      </c>
      <c r="B42" s="20">
        <v>3.31911501E8</v>
      </c>
      <c r="C42" s="20"/>
      <c r="D42" s="20">
        <v>2.425098205E7</v>
      </c>
      <c r="E42" s="20">
        <v>4.659728552E7</v>
      </c>
      <c r="F42" s="20">
        <v>2.683420253E7</v>
      </c>
      <c r="G42" s="20">
        <v>2.788100433E7</v>
      </c>
      <c r="H42" s="20">
        <v>2.713455529E7</v>
      </c>
      <c r="I42" s="20">
        <v>2.645560949E7</v>
      </c>
      <c r="J42" s="20">
        <v>2.688037427E7</v>
      </c>
      <c r="K42" s="17">
        <f t="shared" si="4"/>
        <v>206034013.5</v>
      </c>
      <c r="L42" s="22"/>
      <c r="M42" s="22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</row>
    <row r="43" ht="15.75" customHeight="1">
      <c r="A43" s="19" t="s">
        <v>43</v>
      </c>
      <c r="B43" s="20">
        <v>0.0</v>
      </c>
      <c r="C43" s="21"/>
      <c r="D43" s="21"/>
      <c r="E43" s="21"/>
      <c r="F43" s="21"/>
      <c r="G43" s="21"/>
      <c r="H43" s="21"/>
      <c r="I43" s="21"/>
      <c r="J43" s="21">
        <v>0.0</v>
      </c>
      <c r="K43" s="17">
        <f t="shared" si="4"/>
        <v>0</v>
      </c>
      <c r="L43" s="22"/>
      <c r="M43" s="22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</row>
    <row r="44" ht="15.75" customHeight="1">
      <c r="A44" s="19" t="s">
        <v>44</v>
      </c>
      <c r="B44" s="20">
        <v>0.0</v>
      </c>
      <c r="C44" s="21"/>
      <c r="D44" s="21"/>
      <c r="E44" s="21"/>
      <c r="F44" s="21"/>
      <c r="G44" s="21"/>
      <c r="H44" s="21"/>
      <c r="I44" s="21"/>
      <c r="J44" s="21">
        <v>0.0</v>
      </c>
      <c r="K44" s="17">
        <f t="shared" si="4"/>
        <v>0</v>
      </c>
      <c r="L44" s="22"/>
      <c r="M44" s="22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</row>
    <row r="45" ht="15.75" customHeight="1">
      <c r="A45" s="19" t="s">
        <v>45</v>
      </c>
      <c r="B45" s="20">
        <v>0.0</v>
      </c>
      <c r="C45" s="21"/>
      <c r="D45" s="21"/>
      <c r="E45" s="21"/>
      <c r="F45" s="21"/>
      <c r="G45" s="21"/>
      <c r="H45" s="21"/>
      <c r="I45" s="21"/>
      <c r="J45" s="21">
        <v>0.0</v>
      </c>
      <c r="K45" s="17">
        <f t="shared" si="4"/>
        <v>0</v>
      </c>
      <c r="L45" s="22"/>
      <c r="M45" s="22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</row>
    <row r="46" ht="15.75" customHeight="1">
      <c r="A46" s="19" t="s">
        <v>46</v>
      </c>
      <c r="B46" s="20">
        <v>0.0</v>
      </c>
      <c r="C46" s="21"/>
      <c r="D46" s="21"/>
      <c r="E46" s="21"/>
      <c r="F46" s="21"/>
      <c r="G46" s="21"/>
      <c r="H46" s="21"/>
      <c r="I46" s="21"/>
      <c r="J46" s="21">
        <v>0.0</v>
      </c>
      <c r="K46" s="17">
        <f t="shared" si="4"/>
        <v>0</v>
      </c>
      <c r="L46" s="22"/>
      <c r="M46" s="22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</row>
    <row r="47" ht="15.75" customHeight="1">
      <c r="A47" s="19" t="s">
        <v>47</v>
      </c>
      <c r="B47" s="20">
        <v>500000.0</v>
      </c>
      <c r="C47" s="21"/>
      <c r="D47" s="21"/>
      <c r="E47" s="21"/>
      <c r="F47" s="21"/>
      <c r="G47" s="21"/>
      <c r="H47" s="21"/>
      <c r="I47" s="21"/>
      <c r="J47" s="21">
        <v>0.0</v>
      </c>
      <c r="K47" s="17">
        <f t="shared" si="4"/>
        <v>0</v>
      </c>
      <c r="L47" s="22"/>
      <c r="M47" s="22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</row>
    <row r="48" ht="15.75" customHeight="1">
      <c r="A48" s="19" t="s">
        <v>48</v>
      </c>
      <c r="B48" s="25"/>
      <c r="C48" s="21"/>
      <c r="D48" s="21"/>
      <c r="E48" s="21"/>
      <c r="F48" s="21"/>
      <c r="G48" s="21"/>
      <c r="H48" s="21"/>
      <c r="I48" s="21"/>
      <c r="J48" s="21">
        <v>0.0</v>
      </c>
      <c r="K48" s="17">
        <f t="shared" si="4"/>
        <v>0</v>
      </c>
      <c r="L48" s="22"/>
      <c r="M48" s="22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</row>
    <row r="49" ht="15.75" customHeight="1">
      <c r="A49" s="15" t="s">
        <v>49</v>
      </c>
      <c r="B49" s="20"/>
      <c r="C49" s="21"/>
      <c r="D49" s="21"/>
      <c r="E49" s="21"/>
      <c r="F49" s="21"/>
      <c r="G49" s="21"/>
      <c r="H49" s="21"/>
      <c r="I49" s="21"/>
      <c r="J49" s="21">
        <v>0.0</v>
      </c>
      <c r="K49" s="17">
        <f t="shared" si="4"/>
        <v>0</v>
      </c>
      <c r="L49" s="22"/>
      <c r="M49" s="22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</row>
    <row r="50" ht="15.75" customHeight="1">
      <c r="A50" s="19" t="s">
        <v>50</v>
      </c>
      <c r="B50" s="20"/>
      <c r="C50" s="21"/>
      <c r="D50" s="21"/>
      <c r="E50" s="21"/>
      <c r="F50" s="21"/>
      <c r="G50" s="21"/>
      <c r="H50" s="21"/>
      <c r="I50" s="21"/>
      <c r="J50" s="21">
        <v>0.0</v>
      </c>
      <c r="K50" s="17">
        <f t="shared" si="4"/>
        <v>0</v>
      </c>
      <c r="L50" s="22"/>
      <c r="M50" s="22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ht="15.75" customHeight="1">
      <c r="A51" s="19" t="s">
        <v>51</v>
      </c>
      <c r="B51" s="20"/>
      <c r="C51" s="21"/>
      <c r="D51" s="21"/>
      <c r="E51" s="21"/>
      <c r="F51" s="21"/>
      <c r="G51" s="21"/>
      <c r="H51" s="21"/>
      <c r="I51" s="21"/>
      <c r="J51" s="21">
        <v>0.0</v>
      </c>
      <c r="K51" s="17">
        <f t="shared" si="4"/>
        <v>0</v>
      </c>
      <c r="L51" s="22"/>
      <c r="M51" s="22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ht="15.75" customHeight="1">
      <c r="A52" s="19" t="s">
        <v>52</v>
      </c>
      <c r="B52" s="20"/>
      <c r="C52" s="21"/>
      <c r="D52" s="21"/>
      <c r="E52" s="21"/>
      <c r="F52" s="21"/>
      <c r="G52" s="21"/>
      <c r="H52" s="21"/>
      <c r="I52" s="21"/>
      <c r="J52" s="21">
        <v>0.0</v>
      </c>
      <c r="K52" s="17">
        <f t="shared" si="4"/>
        <v>0</v>
      </c>
      <c r="L52" s="22"/>
      <c r="M52" s="22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ht="15.75" customHeight="1">
      <c r="A53" s="19" t="s">
        <v>53</v>
      </c>
      <c r="B53" s="20"/>
      <c r="C53" s="21"/>
      <c r="D53" s="21"/>
      <c r="E53" s="21"/>
      <c r="F53" s="21"/>
      <c r="G53" s="21"/>
      <c r="H53" s="21"/>
      <c r="I53" s="21"/>
      <c r="J53" s="21">
        <v>0.0</v>
      </c>
      <c r="K53" s="17">
        <f t="shared" si="4"/>
        <v>0</v>
      </c>
      <c r="L53" s="22"/>
      <c r="M53" s="22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ht="15.75" customHeight="1">
      <c r="A54" s="19" t="s">
        <v>54</v>
      </c>
      <c r="B54" s="20"/>
      <c r="C54" s="21"/>
      <c r="D54" s="21"/>
      <c r="E54" s="21"/>
      <c r="F54" s="21"/>
      <c r="G54" s="21"/>
      <c r="H54" s="21"/>
      <c r="I54" s="21"/>
      <c r="J54" s="21">
        <v>0.0</v>
      </c>
      <c r="K54" s="17">
        <f t="shared" si="4"/>
        <v>0</v>
      </c>
      <c r="L54" s="22"/>
      <c r="M54" s="22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ht="15.75" customHeight="1">
      <c r="A55" s="19" t="s">
        <v>55</v>
      </c>
      <c r="B55" s="20"/>
      <c r="C55" s="21"/>
      <c r="D55" s="21"/>
      <c r="E55" s="21"/>
      <c r="F55" s="21"/>
      <c r="G55" s="21"/>
      <c r="H55" s="21"/>
      <c r="I55" s="21"/>
      <c r="J55" s="21">
        <v>0.0</v>
      </c>
      <c r="K55" s="17">
        <f t="shared" si="4"/>
        <v>0</v>
      </c>
      <c r="L55" s="22"/>
      <c r="M55" s="22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ht="15.75" customHeight="1">
      <c r="A56" s="19" t="s">
        <v>56</v>
      </c>
      <c r="B56" s="16"/>
      <c r="C56" s="21"/>
      <c r="D56" s="21"/>
      <c r="E56" s="21"/>
      <c r="F56" s="21"/>
      <c r="G56" s="21"/>
      <c r="H56" s="21"/>
      <c r="I56" s="21"/>
      <c r="J56" s="21">
        <v>0.0</v>
      </c>
      <c r="K56" s="17">
        <f t="shared" si="4"/>
        <v>0</v>
      </c>
      <c r="L56" s="22"/>
      <c r="M56" s="22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ht="15.75" customHeight="1">
      <c r="A57" s="15" t="s">
        <v>57</v>
      </c>
      <c r="B57" s="16">
        <f>+B58+B59+B60+B61+B62+B63+B65</f>
        <v>60010714</v>
      </c>
      <c r="C57" s="26"/>
      <c r="D57" s="26"/>
      <c r="E57" s="26"/>
      <c r="F57" s="26">
        <f t="shared" ref="F57:I57" si="9">+F58</f>
        <v>158570.19</v>
      </c>
      <c r="G57" s="26" t="str">
        <f t="shared" si="9"/>
        <v/>
      </c>
      <c r="H57" s="26" t="str">
        <f t="shared" si="9"/>
        <v/>
      </c>
      <c r="I57" s="26" t="str">
        <f t="shared" si="9"/>
        <v/>
      </c>
      <c r="J57" s="26">
        <f>+J65</f>
        <v>2071439.22</v>
      </c>
      <c r="K57" s="17">
        <f t="shared" si="4"/>
        <v>2230009.41</v>
      </c>
      <c r="L57" s="22"/>
      <c r="M57" s="22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ht="15.75" customHeight="1">
      <c r="A58" s="19" t="s">
        <v>58</v>
      </c>
      <c r="B58" s="20">
        <v>7205900.0</v>
      </c>
      <c r="C58" s="21"/>
      <c r="D58" s="21"/>
      <c r="E58" s="21"/>
      <c r="F58" s="21">
        <v>158570.19</v>
      </c>
      <c r="G58" s="21"/>
      <c r="H58" s="21"/>
      <c r="I58" s="21"/>
      <c r="J58" s="21">
        <v>0.0</v>
      </c>
      <c r="K58" s="17">
        <f t="shared" si="4"/>
        <v>158570.19</v>
      </c>
      <c r="L58" s="22"/>
      <c r="M58" s="22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ht="15.75" customHeight="1">
      <c r="A59" s="19" t="s">
        <v>59</v>
      </c>
      <c r="B59" s="20">
        <v>1900000.0</v>
      </c>
      <c r="C59" s="21"/>
      <c r="D59" s="21"/>
      <c r="E59" s="21"/>
      <c r="F59" s="21"/>
      <c r="G59" s="21"/>
      <c r="H59" s="21"/>
      <c r="I59" s="21"/>
      <c r="J59" s="21">
        <v>0.0</v>
      </c>
      <c r="K59" s="17">
        <f t="shared" si="4"/>
        <v>0</v>
      </c>
      <c r="L59" s="22"/>
      <c r="M59" s="22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</row>
    <row r="60" ht="15.75" customHeight="1">
      <c r="A60" s="19" t="s">
        <v>60</v>
      </c>
      <c r="B60" s="20">
        <v>2422874.0</v>
      </c>
      <c r="C60" s="21"/>
      <c r="D60" s="21"/>
      <c r="E60" s="21"/>
      <c r="F60" s="21"/>
      <c r="G60" s="21"/>
      <c r="H60" s="21"/>
      <c r="I60" s="21"/>
      <c r="J60" s="21">
        <v>0.0</v>
      </c>
      <c r="K60" s="17">
        <f t="shared" si="4"/>
        <v>0</v>
      </c>
      <c r="L60" s="22"/>
      <c r="M60" s="22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ht="15.75" customHeight="1">
      <c r="A61" s="19" t="s">
        <v>61</v>
      </c>
      <c r="B61" s="20">
        <v>4.237784E7</v>
      </c>
      <c r="C61" s="21"/>
      <c r="D61" s="21"/>
      <c r="E61" s="21"/>
      <c r="F61" s="21"/>
      <c r="G61" s="21"/>
      <c r="H61" s="21"/>
      <c r="I61" s="21"/>
      <c r="J61" s="21">
        <v>0.0</v>
      </c>
      <c r="K61" s="17">
        <f t="shared" si="4"/>
        <v>0</v>
      </c>
      <c r="L61" s="22"/>
      <c r="M61" s="22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</row>
    <row r="62" ht="15.75" customHeight="1">
      <c r="A62" s="19" t="s">
        <v>62</v>
      </c>
      <c r="B62" s="20">
        <v>2680000.0</v>
      </c>
      <c r="C62" s="21"/>
      <c r="D62" s="21"/>
      <c r="E62" s="21"/>
      <c r="F62" s="21"/>
      <c r="G62" s="21"/>
      <c r="H62" s="21"/>
      <c r="I62" s="21"/>
      <c r="J62" s="21">
        <v>0.0</v>
      </c>
      <c r="K62" s="17">
        <f t="shared" si="4"/>
        <v>0</v>
      </c>
      <c r="L62" s="22"/>
      <c r="M62" s="22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</row>
    <row r="63" ht="15.75" customHeight="1">
      <c r="A63" s="19" t="s">
        <v>63</v>
      </c>
      <c r="B63" s="20">
        <v>130000.0</v>
      </c>
      <c r="C63" s="21"/>
      <c r="D63" s="21"/>
      <c r="E63" s="21"/>
      <c r="F63" s="21"/>
      <c r="G63" s="21"/>
      <c r="H63" s="21"/>
      <c r="I63" s="21"/>
      <c r="J63" s="21">
        <v>0.0</v>
      </c>
      <c r="K63" s="17">
        <f t="shared" si="4"/>
        <v>0</v>
      </c>
      <c r="L63" s="22"/>
      <c r="M63" s="22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</row>
    <row r="64" ht="15.75" customHeight="1">
      <c r="A64" s="19" t="s">
        <v>64</v>
      </c>
      <c r="B64" s="20">
        <v>0.0</v>
      </c>
      <c r="C64" s="21"/>
      <c r="D64" s="21"/>
      <c r="E64" s="21"/>
      <c r="F64" s="21"/>
      <c r="G64" s="21"/>
      <c r="H64" s="21"/>
      <c r="I64" s="21"/>
      <c r="J64" s="21">
        <v>0.0</v>
      </c>
      <c r="K64" s="17">
        <f t="shared" si="4"/>
        <v>0</v>
      </c>
      <c r="L64" s="22"/>
      <c r="M64" s="22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</row>
    <row r="65" ht="15.75" customHeight="1">
      <c r="A65" s="19" t="s">
        <v>65</v>
      </c>
      <c r="B65" s="20">
        <v>3294100.0</v>
      </c>
      <c r="C65" s="21"/>
      <c r="D65" s="21"/>
      <c r="E65" s="21"/>
      <c r="F65" s="21"/>
      <c r="G65" s="21"/>
      <c r="H65" s="21"/>
      <c r="I65" s="21"/>
      <c r="J65" s="21">
        <v>2071439.22</v>
      </c>
      <c r="K65" s="17">
        <f t="shared" si="4"/>
        <v>2071439.22</v>
      </c>
      <c r="L65" s="22"/>
      <c r="M65" s="22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ht="15.75" customHeight="1">
      <c r="A66" s="19" t="s">
        <v>66</v>
      </c>
      <c r="B66" s="16">
        <v>0.0</v>
      </c>
      <c r="C66" s="21"/>
      <c r="D66" s="21"/>
      <c r="E66" s="21"/>
      <c r="F66" s="21"/>
      <c r="G66" s="21"/>
      <c r="H66" s="21"/>
      <c r="I66" s="21"/>
      <c r="J66" s="21"/>
      <c r="K66" s="17">
        <f t="shared" si="4"/>
        <v>0</v>
      </c>
      <c r="L66" s="22"/>
      <c r="M66" s="22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</row>
    <row r="67" ht="15.75" customHeight="1">
      <c r="A67" s="15" t="s">
        <v>67</v>
      </c>
      <c r="B67" s="16">
        <v>600000.0</v>
      </c>
      <c r="C67" s="21"/>
      <c r="D67" s="21"/>
      <c r="E67" s="21"/>
      <c r="F67" s="21"/>
      <c r="G67" s="21"/>
      <c r="H67" s="21"/>
      <c r="I67" s="21"/>
      <c r="J67" s="21"/>
      <c r="K67" s="17">
        <f t="shared" si="4"/>
        <v>0</v>
      </c>
      <c r="L67" s="22"/>
      <c r="M67" s="22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</row>
    <row r="68" ht="15.75" customHeight="1">
      <c r="A68" s="19" t="s">
        <v>68</v>
      </c>
      <c r="B68" s="20">
        <v>600000.0</v>
      </c>
      <c r="C68" s="21"/>
      <c r="D68" s="21"/>
      <c r="E68" s="21"/>
      <c r="F68" s="21"/>
      <c r="G68" s="21"/>
      <c r="H68" s="21"/>
      <c r="I68" s="21"/>
      <c r="J68" s="21"/>
      <c r="K68" s="17">
        <f t="shared" si="4"/>
        <v>0</v>
      </c>
      <c r="L68" s="22"/>
      <c r="M68" s="22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ht="15.75" customHeight="1">
      <c r="A69" s="19" t="s">
        <v>69</v>
      </c>
      <c r="B69" s="20"/>
      <c r="C69" s="21"/>
      <c r="D69" s="21"/>
      <c r="E69" s="21"/>
      <c r="F69" s="21"/>
      <c r="G69" s="21"/>
      <c r="H69" s="21"/>
      <c r="I69" s="21"/>
      <c r="J69" s="21"/>
      <c r="K69" s="17">
        <f t="shared" si="4"/>
        <v>0</v>
      </c>
      <c r="L69" s="22"/>
      <c r="M69" s="22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</row>
    <row r="70" ht="15.75" customHeight="1">
      <c r="A70" s="19" t="s">
        <v>70</v>
      </c>
      <c r="B70" s="20"/>
      <c r="C70" s="21"/>
      <c r="D70" s="21"/>
      <c r="E70" s="21"/>
      <c r="F70" s="21"/>
      <c r="G70" s="21"/>
      <c r="H70" s="21"/>
      <c r="I70" s="21"/>
      <c r="J70" s="21"/>
      <c r="K70" s="17">
        <f t="shared" si="4"/>
        <v>0</v>
      </c>
      <c r="L70" s="22"/>
      <c r="M70" s="22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ht="15.75" customHeight="1">
      <c r="A71" s="19" t="s">
        <v>71</v>
      </c>
      <c r="B71" s="20"/>
      <c r="C71" s="21"/>
      <c r="D71" s="21"/>
      <c r="E71" s="21"/>
      <c r="F71" s="21"/>
      <c r="G71" s="21"/>
      <c r="H71" s="21"/>
      <c r="I71" s="21"/>
      <c r="J71" s="21"/>
      <c r="K71" s="17">
        <f t="shared" si="4"/>
        <v>0</v>
      </c>
      <c r="L71" s="22"/>
      <c r="M71" s="22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</row>
    <row r="72" ht="15.75" customHeight="1">
      <c r="A72" s="15" t="s">
        <v>72</v>
      </c>
      <c r="B72" s="25"/>
      <c r="C72" s="21"/>
      <c r="D72" s="21"/>
      <c r="E72" s="21"/>
      <c r="F72" s="21"/>
      <c r="G72" s="21"/>
      <c r="H72" s="21"/>
      <c r="I72" s="21"/>
      <c r="J72" s="21"/>
      <c r="K72" s="17">
        <f t="shared" si="4"/>
        <v>0</v>
      </c>
      <c r="L72" s="22"/>
      <c r="M72" s="22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</row>
    <row r="73" ht="15.75" customHeight="1">
      <c r="A73" s="19" t="s">
        <v>73</v>
      </c>
      <c r="B73" s="20"/>
      <c r="C73" s="21"/>
      <c r="D73" s="21"/>
      <c r="E73" s="21"/>
      <c r="F73" s="21"/>
      <c r="G73" s="21"/>
      <c r="H73" s="21"/>
      <c r="I73" s="21"/>
      <c r="J73" s="21"/>
      <c r="K73" s="17">
        <f t="shared" si="4"/>
        <v>0</v>
      </c>
      <c r="L73" s="22"/>
      <c r="M73" s="22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</row>
    <row r="74" ht="15.75" customHeight="1">
      <c r="A74" s="19" t="s">
        <v>74</v>
      </c>
      <c r="B74" s="20"/>
      <c r="C74" s="21"/>
      <c r="D74" s="21"/>
      <c r="E74" s="21"/>
      <c r="F74" s="21"/>
      <c r="G74" s="21"/>
      <c r="H74" s="21"/>
      <c r="I74" s="21"/>
      <c r="J74" s="21"/>
      <c r="K74" s="17">
        <f t="shared" si="4"/>
        <v>0</v>
      </c>
      <c r="L74" s="22"/>
      <c r="M74" s="22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</row>
    <row r="75" ht="15.75" customHeight="1">
      <c r="A75" s="15" t="s">
        <v>75</v>
      </c>
      <c r="B75" s="20"/>
      <c r="C75" s="21"/>
      <c r="D75" s="21"/>
      <c r="E75" s="21"/>
      <c r="F75" s="21"/>
      <c r="G75" s="21"/>
      <c r="H75" s="21"/>
      <c r="I75" s="21"/>
      <c r="J75" s="21"/>
      <c r="K75" s="17">
        <f t="shared" si="4"/>
        <v>0</v>
      </c>
      <c r="L75" s="22"/>
      <c r="M75" s="22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</row>
    <row r="76" ht="15.75" customHeight="1">
      <c r="A76" s="19" t="s">
        <v>76</v>
      </c>
      <c r="B76" s="20"/>
      <c r="C76" s="21"/>
      <c r="D76" s="21"/>
      <c r="E76" s="21"/>
      <c r="F76" s="21"/>
      <c r="G76" s="21"/>
      <c r="H76" s="21"/>
      <c r="I76" s="21"/>
      <c r="J76" s="21"/>
      <c r="K76" s="17">
        <f t="shared" si="4"/>
        <v>0</v>
      </c>
      <c r="L76" s="22"/>
      <c r="M76" s="22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</row>
    <row r="77" ht="15.75" customHeight="1">
      <c r="A77" s="19" t="s">
        <v>77</v>
      </c>
      <c r="B77" s="20"/>
      <c r="C77" s="21"/>
      <c r="D77" s="21"/>
      <c r="E77" s="21"/>
      <c r="F77" s="21"/>
      <c r="G77" s="21"/>
      <c r="H77" s="21"/>
      <c r="I77" s="21"/>
      <c r="J77" s="21"/>
      <c r="K77" s="17">
        <f t="shared" si="4"/>
        <v>0</v>
      </c>
      <c r="L77" s="22"/>
      <c r="M77" s="22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</row>
    <row r="78" ht="15.75" customHeight="1">
      <c r="A78" s="19" t="s">
        <v>78</v>
      </c>
      <c r="B78" s="20"/>
      <c r="C78" s="21"/>
      <c r="D78" s="21"/>
      <c r="E78" s="21"/>
      <c r="F78" s="21"/>
      <c r="G78" s="21"/>
      <c r="H78" s="21"/>
      <c r="I78" s="21"/>
      <c r="J78" s="21"/>
      <c r="K78" s="17">
        <f t="shared" si="4"/>
        <v>0</v>
      </c>
      <c r="L78" s="22"/>
      <c r="M78" s="22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</row>
    <row r="79" ht="15.75" customHeight="1">
      <c r="A79" s="27" t="s">
        <v>79</v>
      </c>
      <c r="B79" s="28"/>
      <c r="C79" s="21"/>
      <c r="D79" s="21"/>
      <c r="E79" s="21"/>
      <c r="F79" s="21"/>
      <c r="G79" s="21"/>
      <c r="H79" s="21"/>
      <c r="I79" s="21"/>
      <c r="J79" s="21"/>
      <c r="K79" s="17">
        <f t="shared" si="4"/>
        <v>0</v>
      </c>
      <c r="L79" s="22"/>
      <c r="M79" s="22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</row>
    <row r="80" ht="15.75" customHeight="1">
      <c r="A80" s="19"/>
      <c r="B80" s="29"/>
      <c r="C80" s="21"/>
      <c r="D80" s="21"/>
      <c r="E80" s="21"/>
      <c r="F80" s="21"/>
      <c r="G80" s="21"/>
      <c r="H80" s="21"/>
      <c r="I80" s="21"/>
      <c r="J80" s="21"/>
      <c r="K80" s="17">
        <f t="shared" si="4"/>
        <v>0</v>
      </c>
      <c r="L80" s="22"/>
      <c r="M80" s="22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</row>
    <row r="81" ht="15.75" customHeight="1">
      <c r="A81" s="15" t="s">
        <v>80</v>
      </c>
      <c r="B81" s="25"/>
      <c r="C81" s="21"/>
      <c r="D81" s="21"/>
      <c r="E81" s="21"/>
      <c r="F81" s="21"/>
      <c r="G81" s="21"/>
      <c r="H81" s="21"/>
      <c r="I81" s="21"/>
      <c r="J81" s="21"/>
      <c r="K81" s="17">
        <f t="shared" si="4"/>
        <v>0</v>
      </c>
      <c r="L81" s="22"/>
      <c r="M81" s="22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</row>
    <row r="82" ht="15.75" customHeight="1">
      <c r="A82" s="15" t="s">
        <v>81</v>
      </c>
      <c r="B82" s="25"/>
      <c r="C82" s="21"/>
      <c r="D82" s="21"/>
      <c r="E82" s="21"/>
      <c r="F82" s="21"/>
      <c r="G82" s="21"/>
      <c r="H82" s="21"/>
      <c r="I82" s="21"/>
      <c r="J82" s="21"/>
      <c r="K82" s="17">
        <f t="shared" si="4"/>
        <v>0</v>
      </c>
      <c r="L82" s="22"/>
      <c r="M82" s="22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</row>
    <row r="83" ht="15.75" customHeight="1">
      <c r="A83" s="19" t="s">
        <v>82</v>
      </c>
      <c r="B83" s="20"/>
      <c r="C83" s="21"/>
      <c r="D83" s="21"/>
      <c r="E83" s="21"/>
      <c r="F83" s="21"/>
      <c r="G83" s="21"/>
      <c r="H83" s="21"/>
      <c r="I83" s="21"/>
      <c r="J83" s="21"/>
      <c r="K83" s="17">
        <f t="shared" si="4"/>
        <v>0</v>
      </c>
      <c r="L83" s="22"/>
      <c r="M83" s="22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</row>
    <row r="84" ht="15.75" customHeight="1">
      <c r="A84" s="19" t="s">
        <v>83</v>
      </c>
      <c r="B84" s="20"/>
      <c r="C84" s="21"/>
      <c r="D84" s="21"/>
      <c r="E84" s="21"/>
      <c r="F84" s="21"/>
      <c r="G84" s="21"/>
      <c r="H84" s="21"/>
      <c r="I84" s="21"/>
      <c r="J84" s="21"/>
      <c r="K84" s="17">
        <f t="shared" si="4"/>
        <v>0</v>
      </c>
      <c r="L84" s="22"/>
      <c r="M84" s="22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</row>
    <row r="85" ht="15.75" customHeight="1">
      <c r="A85" s="15" t="s">
        <v>84</v>
      </c>
      <c r="B85" s="25"/>
      <c r="C85" s="21"/>
      <c r="D85" s="21"/>
      <c r="E85" s="21"/>
      <c r="F85" s="21"/>
      <c r="G85" s="21"/>
      <c r="H85" s="21"/>
      <c r="I85" s="21"/>
      <c r="J85" s="21"/>
      <c r="K85" s="17">
        <f t="shared" si="4"/>
        <v>0</v>
      </c>
      <c r="L85" s="22"/>
      <c r="M85" s="22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</row>
    <row r="86" ht="15.75" customHeight="1">
      <c r="A86" s="19" t="s">
        <v>85</v>
      </c>
      <c r="B86" s="20"/>
      <c r="C86" s="21"/>
      <c r="D86" s="21"/>
      <c r="E86" s="21"/>
      <c r="F86" s="21"/>
      <c r="G86" s="21"/>
      <c r="H86" s="21"/>
      <c r="I86" s="21"/>
      <c r="J86" s="21"/>
      <c r="K86" s="17">
        <f t="shared" si="4"/>
        <v>0</v>
      </c>
      <c r="L86" s="22"/>
      <c r="M86" s="22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</row>
    <row r="87" ht="15.75" customHeight="1">
      <c r="A87" s="19" t="s">
        <v>86</v>
      </c>
      <c r="B87" s="20"/>
      <c r="C87" s="21"/>
      <c r="D87" s="21"/>
      <c r="E87" s="21"/>
      <c r="F87" s="21"/>
      <c r="G87" s="21"/>
      <c r="H87" s="21"/>
      <c r="I87" s="21"/>
      <c r="J87" s="21"/>
      <c r="K87" s="17">
        <f t="shared" si="4"/>
        <v>0</v>
      </c>
      <c r="L87" s="22"/>
      <c r="M87" s="22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</row>
    <row r="88" ht="15.75" customHeight="1">
      <c r="A88" s="15" t="s">
        <v>87</v>
      </c>
      <c r="B88" s="25"/>
      <c r="C88" s="21"/>
      <c r="D88" s="21"/>
      <c r="E88" s="21"/>
      <c r="F88" s="21"/>
      <c r="G88" s="21"/>
      <c r="H88" s="21"/>
      <c r="I88" s="21"/>
      <c r="J88" s="21"/>
      <c r="K88" s="17">
        <f t="shared" si="4"/>
        <v>0</v>
      </c>
      <c r="L88" s="22"/>
      <c r="M88" s="22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</row>
    <row r="89" ht="15.75" customHeight="1">
      <c r="A89" s="19" t="s">
        <v>88</v>
      </c>
      <c r="B89" s="20"/>
      <c r="C89" s="21"/>
      <c r="D89" s="21"/>
      <c r="E89" s="21"/>
      <c r="F89" s="21"/>
      <c r="G89" s="21"/>
      <c r="H89" s="21"/>
      <c r="I89" s="21"/>
      <c r="J89" s="21"/>
      <c r="K89" s="17">
        <f t="shared" si="4"/>
        <v>0</v>
      </c>
      <c r="L89" s="22"/>
      <c r="M89" s="22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</row>
    <row r="90" ht="15.75" customHeight="1">
      <c r="A90" s="27" t="s">
        <v>89</v>
      </c>
      <c r="B90" s="28"/>
      <c r="C90" s="21"/>
      <c r="D90" s="21"/>
      <c r="E90" s="21"/>
      <c r="F90" s="21"/>
      <c r="G90" s="21"/>
      <c r="H90" s="21"/>
      <c r="I90" s="21"/>
      <c r="J90" s="21"/>
      <c r="K90" s="17">
        <f t="shared" si="4"/>
        <v>0</v>
      </c>
      <c r="L90" s="22"/>
      <c r="M90" s="22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</row>
    <row r="91" ht="15.75" customHeight="1">
      <c r="A91" s="30"/>
      <c r="B91" s="31"/>
      <c r="C91" s="32"/>
      <c r="D91" s="32"/>
      <c r="E91" s="32"/>
      <c r="F91" s="32"/>
      <c r="G91" s="32"/>
      <c r="H91" s="32"/>
      <c r="I91" s="32"/>
      <c r="J91" s="32"/>
      <c r="K91" s="33">
        <f t="shared" si="4"/>
        <v>0</v>
      </c>
      <c r="L91" s="22"/>
      <c r="M91" s="22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</row>
    <row r="92" ht="15.75" customHeight="1">
      <c r="A92" s="34" t="s">
        <v>90</v>
      </c>
      <c r="B92" s="35">
        <f>+B15+B21+B31+B41+B57+B67</f>
        <v>1094220384</v>
      </c>
      <c r="C92" s="35">
        <f t="shared" ref="C92:K92" si="10">+C15+C21+C31+C41+C57</f>
        <v>31894986.04</v>
      </c>
      <c r="D92" s="35">
        <f t="shared" si="10"/>
        <v>58171850.17</v>
      </c>
      <c r="E92" s="35">
        <f t="shared" si="10"/>
        <v>82161339.72</v>
      </c>
      <c r="F92" s="35">
        <f t="shared" si="10"/>
        <v>63937449.86</v>
      </c>
      <c r="G92" s="35">
        <f t="shared" si="10"/>
        <v>65377989.35</v>
      </c>
      <c r="H92" s="35">
        <f t="shared" si="10"/>
        <v>66518920.32</v>
      </c>
      <c r="I92" s="35">
        <f t="shared" si="10"/>
        <v>73506718.66</v>
      </c>
      <c r="J92" s="35">
        <f t="shared" si="10"/>
        <v>77859392.28</v>
      </c>
      <c r="K92" s="35">
        <f t="shared" si="10"/>
        <v>519428646.4</v>
      </c>
      <c r="L92" s="11"/>
      <c r="M92" s="22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</row>
    <row r="93" ht="15.75" customHeight="1">
      <c r="A93" s="4"/>
      <c r="B93" s="4"/>
      <c r="C93" s="11"/>
      <c r="D93" s="11"/>
      <c r="E93" s="11"/>
      <c r="F93" s="11"/>
      <c r="G93" s="11"/>
      <c r="H93" s="11"/>
      <c r="I93" s="11"/>
      <c r="J93" s="11"/>
      <c r="K93" s="36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</row>
    <row r="94" ht="15.75" customHeight="1">
      <c r="A94" s="3" t="s">
        <v>91</v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</row>
    <row r="95" ht="15.75" customHeight="1">
      <c r="A95" s="8" t="s">
        <v>92</v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</row>
    <row r="96" ht="15.75" customHeight="1">
      <c r="A96" s="8" t="s">
        <v>93</v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</row>
    <row r="97" ht="15.75" customHeight="1">
      <c r="A97" s="8" t="s">
        <v>94</v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</row>
    <row r="98" ht="15.75" customHeight="1">
      <c r="A98" s="8" t="s">
        <v>95</v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37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</row>
    <row r="100" ht="15.75" customHeight="1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7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2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2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2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2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2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2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2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2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2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2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2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2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2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2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2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2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2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2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2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2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2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2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2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2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2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2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2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2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2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2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2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2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2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2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2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2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2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2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2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2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2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2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2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2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2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2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2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2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2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2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2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2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2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2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2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2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2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2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2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2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2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2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2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2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2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2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2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2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2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2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2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2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2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2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2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2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2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2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2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2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2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2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2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2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2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2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2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2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2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2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2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2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2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2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2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2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2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2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2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2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2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2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2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2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2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2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2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2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2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2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2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2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2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2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2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2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2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2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2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2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2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2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2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2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2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2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2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2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2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2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2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2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2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2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2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2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2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2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2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2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2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2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2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2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2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2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2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2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2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2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2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2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2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2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2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2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2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2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2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2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2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2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2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2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2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2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2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2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2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2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2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2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2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2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2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2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2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2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2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2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2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2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2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2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2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2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2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2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2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2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2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2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2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2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2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2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2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2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2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2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2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2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2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2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2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2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2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2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2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2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2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2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2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2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2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2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2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2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2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2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2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2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2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2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2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2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2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2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2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2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2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2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2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2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2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2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2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2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2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2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2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2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2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2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2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2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2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2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2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2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2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2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2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2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2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2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2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2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2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2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2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2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2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2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2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2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2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2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2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2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2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2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2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2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2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2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2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2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2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2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2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2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2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2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2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2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2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2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2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2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2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2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2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2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2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2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2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2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2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2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2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2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2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2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2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2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2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2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2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2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2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2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2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2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2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2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2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2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2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2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2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2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2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2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2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2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2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2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2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2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2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2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2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2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2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2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2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2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2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2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2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2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2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2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2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2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2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2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2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2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2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2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2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2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2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2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2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2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2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2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2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2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2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2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2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2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2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2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2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2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2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2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2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2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2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2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2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2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2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2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2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2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2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2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2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2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2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2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2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2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2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2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2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2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2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2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2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2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2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2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2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2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2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2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2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2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2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2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2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2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2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2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2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2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2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2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2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2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2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2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2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2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2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2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2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2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2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2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2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2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2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2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2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2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2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2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2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2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2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2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2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2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2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2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2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2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2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2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2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2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2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2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2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2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2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2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2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2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2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2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2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2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2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2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2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2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2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2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2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2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2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2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2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2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2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2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2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2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2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2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2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2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2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2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2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2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2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2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2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2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2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2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2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2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2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2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2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2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2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2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2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2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2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2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2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2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2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2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2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2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2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2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2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2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2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2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2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2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2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2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2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2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2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2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2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2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2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2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2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2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2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2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2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2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2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2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2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2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2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2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2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2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2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2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2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2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2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2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2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2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2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2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2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2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2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2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2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2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2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2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2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2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2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2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2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2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2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2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2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2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2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2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2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2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2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2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2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2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2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2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2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2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2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2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2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2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2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2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2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2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2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2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2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2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2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2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2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2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2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2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2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2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2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2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2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2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2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2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2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2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2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2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2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2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2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2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2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2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2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2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2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2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2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2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2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2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2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2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2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2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2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2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2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2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2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2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2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2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2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2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2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2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2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2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2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2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2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2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2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2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2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2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2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2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2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2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2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2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2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2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2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2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2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2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2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2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2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2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2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2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2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2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2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2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2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2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2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2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2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2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2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2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2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2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2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2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2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2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2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2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2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2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2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2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2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2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2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2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2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2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2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2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2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2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2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2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2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2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2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2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2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2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2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2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2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2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2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2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2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2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2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2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2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2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2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2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2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2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2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2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2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2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2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2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2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2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2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2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2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2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2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2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2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2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2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2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2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2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2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2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2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2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2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2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2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2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2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2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2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2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2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2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2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2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2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2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2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2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2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2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2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2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2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2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2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2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2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2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2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2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2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2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2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2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2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2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2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2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2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2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2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2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2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2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2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2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2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2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2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2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2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2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2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2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2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2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2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2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2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2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2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2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2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2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2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2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2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2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2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2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2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2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2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2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2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2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2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2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2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2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2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2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2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2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2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2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2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2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2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2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2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2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2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2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2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2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2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2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2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2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2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2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2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2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2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2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2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2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2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2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2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2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2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2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2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2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2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2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2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2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2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2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2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2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2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2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2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2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2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2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2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2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2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2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2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2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2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2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2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2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2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2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2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2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2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2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2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2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2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2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</row>
    <row r="1001" ht="15.75" customHeight="1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2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</row>
    <row r="1002" ht="15.75" customHeight="1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2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</row>
    <row r="1003" ht="15.75" customHeight="1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2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</row>
  </sheetData>
  <mergeCells count="5">
    <mergeCell ref="A7:B7"/>
    <mergeCell ref="A8:K8"/>
    <mergeCell ref="A9:K9"/>
    <mergeCell ref="A10:K10"/>
    <mergeCell ref="A11:K11"/>
  </mergeCells>
  <printOptions horizontalCentered="1"/>
  <pageMargins bottom="0.75" footer="0.0" header="0.0" left="0.25" right="0.25" top="0.75"/>
  <pageSetup paperSize="5" scale="54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