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330"/>
  <workbookPr/>
  <mc:AlternateContent xmlns:mc="http://schemas.openxmlformats.org/markup-compatibility/2006">
    <mc:Choice Requires="x15">
      <x15ac:absPath xmlns:x15ac="http://schemas.microsoft.com/office/spreadsheetml/2010/11/ac" url="Y:\DAI 2022\DOCUMENTOS, PORTAL DE TRANSPARENCIA\JULIO 2022\"/>
    </mc:Choice>
  </mc:AlternateContent>
  <xr:revisionPtr revIDLastSave="0" documentId="8_{D6214B6F-5639-42D1-B31F-C11EC126FAAA}" xr6:coauthVersionLast="47" xr6:coauthVersionMax="47" xr10:uidLastSave="{00000000-0000-0000-0000-000000000000}"/>
  <bookViews>
    <workbookView xWindow="-120" yWindow="-120" windowWidth="19440" windowHeight="15000" xr2:uid="{00000000-000D-0000-FFFF-FFFF00000000}"/>
  </bookViews>
  <sheets>
    <sheet name="EJECUCION ACUMULADA" sheetId="3" r:id="rId1"/>
  </sheets>
  <definedNames>
    <definedName name="_xlnm.Print_Area" localSheetId="0">'EJECUCION ACUMULADA'!$A$4:$J$97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8" i="3" l="1"/>
  <c r="H54" i="3"/>
  <c r="I38" i="3"/>
  <c r="I18" i="3"/>
  <c r="I12" i="3"/>
  <c r="I89" i="3" l="1"/>
  <c r="I11" i="3"/>
  <c r="J13" i="3"/>
  <c r="J14" i="3"/>
  <c r="J15" i="3"/>
  <c r="J16" i="3"/>
  <c r="J17" i="3"/>
  <c r="J19" i="3"/>
  <c r="J20" i="3"/>
  <c r="J21" i="3"/>
  <c r="J22" i="3"/>
  <c r="J23" i="3"/>
  <c r="J24" i="3"/>
  <c r="J25" i="3"/>
  <c r="J26" i="3"/>
  <c r="J27" i="3"/>
  <c r="J29" i="3"/>
  <c r="J30" i="3"/>
  <c r="J31" i="3"/>
  <c r="J32" i="3"/>
  <c r="J33" i="3"/>
  <c r="J34" i="3"/>
  <c r="J35" i="3"/>
  <c r="J36" i="3"/>
  <c r="J37" i="3"/>
  <c r="J39" i="3"/>
  <c r="J40" i="3"/>
  <c r="J41" i="3"/>
  <c r="J42" i="3"/>
  <c r="J43" i="3"/>
  <c r="J44" i="3"/>
  <c r="J45" i="3"/>
  <c r="J46" i="3"/>
  <c r="J47" i="3"/>
  <c r="J48" i="3"/>
  <c r="J49" i="3"/>
  <c r="J50" i="3"/>
  <c r="J51" i="3"/>
  <c r="J52" i="3"/>
  <c r="J53" i="3"/>
  <c r="J55" i="3"/>
  <c r="J56" i="3"/>
  <c r="J57" i="3"/>
  <c r="J58" i="3"/>
  <c r="J59" i="3"/>
  <c r="J60" i="3"/>
  <c r="J61" i="3"/>
  <c r="J62" i="3"/>
  <c r="J63" i="3"/>
  <c r="J64" i="3"/>
  <c r="J65" i="3"/>
  <c r="J66" i="3"/>
  <c r="J67" i="3"/>
  <c r="J68" i="3"/>
  <c r="J69" i="3"/>
  <c r="J70" i="3"/>
  <c r="J71" i="3"/>
  <c r="J72" i="3"/>
  <c r="J73" i="3"/>
  <c r="J74" i="3"/>
  <c r="J75" i="3"/>
  <c r="J76" i="3"/>
  <c r="J77" i="3"/>
  <c r="J78" i="3"/>
  <c r="J79" i="3"/>
  <c r="J80" i="3"/>
  <c r="J81" i="3"/>
  <c r="J82" i="3"/>
  <c r="J83" i="3"/>
  <c r="J84" i="3"/>
  <c r="J85" i="3"/>
  <c r="J86" i="3"/>
  <c r="J87" i="3"/>
  <c r="J88" i="3"/>
  <c r="H28" i="3"/>
  <c r="H38" i="3"/>
  <c r="H18" i="3"/>
  <c r="H12" i="3"/>
  <c r="H89" i="3" l="1"/>
  <c r="H11" i="3"/>
  <c r="G28" i="3"/>
  <c r="G54" i="3"/>
  <c r="G38" i="3"/>
  <c r="G18" i="3"/>
  <c r="G12" i="3"/>
  <c r="F12" i="3"/>
  <c r="F18" i="3"/>
  <c r="F28" i="3"/>
  <c r="F38" i="3"/>
  <c r="G89" i="3" l="1"/>
  <c r="G11" i="3"/>
  <c r="F54" i="3"/>
  <c r="J54" i="3" s="1"/>
  <c r="F89" i="3"/>
  <c r="F11" i="3" l="1"/>
  <c r="E38" i="3"/>
  <c r="C28" i="3"/>
  <c r="D28" i="3"/>
  <c r="E28" i="3"/>
  <c r="E18" i="3"/>
  <c r="E12" i="3"/>
  <c r="J28" i="3" l="1"/>
  <c r="E89" i="3"/>
  <c r="E11" i="3"/>
  <c r="D38" i="3"/>
  <c r="D18" i="3"/>
  <c r="D12" i="3"/>
  <c r="D89" i="3" l="1"/>
  <c r="D11" i="3"/>
  <c r="C38" i="3" l="1"/>
  <c r="J38" i="3" s="1"/>
  <c r="C18" i="3"/>
  <c r="J18" i="3" s="1"/>
  <c r="C12" i="3"/>
  <c r="J12" i="3" s="1"/>
  <c r="J89" i="3" l="1"/>
  <c r="C11" i="3"/>
  <c r="J11" i="3" s="1"/>
  <c r="B54" i="3" l="1"/>
  <c r="B38" i="3"/>
  <c r="B28" i="3"/>
  <c r="B18" i="3"/>
  <c r="B12" i="3"/>
  <c r="B89" i="3" l="1"/>
  <c r="B11" i="3"/>
  <c r="C89" i="3"/>
  <c r="O11" i="3" l="1"/>
  <c r="P11" i="3" s="1"/>
  <c r="Q11" i="3" s="1"/>
  <c r="R11" i="3" s="1"/>
  <c r="S11" i="3" s="1"/>
  <c r="T11" i="3" s="1"/>
</calcChain>
</file>

<file path=xl/sharedStrings.xml><?xml version="1.0" encoding="utf-8"?>
<sst xmlns="http://schemas.openxmlformats.org/spreadsheetml/2006/main" count="96" uniqueCount="96">
  <si>
    <t>Detalle</t>
  </si>
  <si>
    <t>2 - GASTOS</t>
  </si>
  <si>
    <t>2.1 - REMUNERACIONES Y CONTRIBUCIONES</t>
  </si>
  <si>
    <t>2.1.1 - REMUNERACIONES</t>
  </si>
  <si>
    <t>2.1.2 - SOBRESUELDOS</t>
  </si>
  <si>
    <t>2.1.4 - GRATIFICACIONES Y BONIFICACIONES</t>
  </si>
  <si>
    <t>2.1.5 - CONTRIBUCIONES A LA SEGURIDAD SOCIAL</t>
  </si>
  <si>
    <t>2.2 - CONTRATACIÓN DE SERVICIOS</t>
  </si>
  <si>
    <t>2.2.1 - SERVICIOS BÁSICOS</t>
  </si>
  <si>
    <t>2.2.2 - PUBLICIDAD, IMPRESIÓN Y ENCUADERNACIÓN</t>
  </si>
  <si>
    <t>2.2.3 - VIÁTICOS</t>
  </si>
  <si>
    <t>2.2.4 - TRANSPORTE Y ALMACENAJE</t>
  </si>
  <si>
    <t>2.2.5 - ALQUILERES Y RENTAS</t>
  </si>
  <si>
    <t>2.2.6 - SEGUROS</t>
  </si>
  <si>
    <t>2.2.7 - SERVICIOS DE CONSERVACIÓN, REPARACIONES MENORES E INSTALACIONES TEMPORALES</t>
  </si>
  <si>
    <t>2.2.8 - OTROS SERVICIOS NO INCLUIDOS EN CONCEPTOS ANTERIORES</t>
  </si>
  <si>
    <t>2.3 - MATERIALES Y SUMINISTROS</t>
  </si>
  <si>
    <t>2.3.1 - ALIMENTOS Y PRODUCTOS AGROFORESTALES</t>
  </si>
  <si>
    <t>2.3.2 - TEXTILES Y VESTUARIOS</t>
  </si>
  <si>
    <t>2.3.3 - PRODUCTOS DE PAPEL, CARTÓN E IMPRESOS</t>
  </si>
  <si>
    <t>2.3.4 - PRODUCTOS FARMACÉUTICOS</t>
  </si>
  <si>
    <t>2.3.5 - PRODUCTOS DE CUERO, CAUCHO Y PLÁSTICO</t>
  </si>
  <si>
    <t>2.3.6 - PRODUCTOS DE MINERALES, METÁLICOS Y NO METÁLICOS</t>
  </si>
  <si>
    <t>2.3.7 - COMBUSTIBLES, LUBRICANTES, PRODUCTOS QUÍMICOS Y CONEXOS</t>
  </si>
  <si>
    <t>2.3.9 - PRODUCTOS Y ÚTILES VARIOS</t>
  </si>
  <si>
    <t>2.4 - TRANSFERENCIAS CORRIENTES</t>
  </si>
  <si>
    <t>2.4.1 - TRANSFERENCIAS CORRIENTES AL SECTOR PRIVADO</t>
  </si>
  <si>
    <t>2.4.7 - TRANSFERENCIAS CORRIENTES AL SECTOR EXTERNO</t>
  </si>
  <si>
    <t>2.6 - BIENES MUEBLES, INMUEBLES E INTANGIBLES</t>
  </si>
  <si>
    <t>2.6.1 - MOBILIARIO Y EQUIPO</t>
  </si>
  <si>
    <t>2.6.2 - MOBILIARIO Y EQUIPO EDUCACIONAL Y RECREATIVO</t>
  </si>
  <si>
    <t>2.6.3 - EQUIPO E INSTRUMENTAL, CIENTÍFICO Y LABORATORIO</t>
  </si>
  <si>
    <t>2.6.4 - VEHÍCULOS Y EQUIPO DE TRANSPORTE, TRACCIÓN Y ELEVACIÓN</t>
  </si>
  <si>
    <t>2.6.5 - MAQUINARIA, OTROS EQUIPOS Y HERRAMIENTAS</t>
  </si>
  <si>
    <t>2.6.8 - BIENES INTANGIBLES</t>
  </si>
  <si>
    <t>Total Gastos</t>
  </si>
  <si>
    <t>2.1.3 - DIETAS Y GASTOS DE REPRESENTACIÓN</t>
  </si>
  <si>
    <t>2.2.9 - OTRAS CONTRATACIONES DE SERVICIOS</t>
  </si>
  <si>
    <t>2.3.8 - GASTOS QUE SE ASIGNARÁN DURANTE EL EJERCICIO (ART. 32 Y 33 LEY 423-06)</t>
  </si>
  <si>
    <t>2.4.2 - TRANSFERENCIAS CORRIENTES AL  GOBIERNO GENERAL NACIONAL</t>
  </si>
  <si>
    <t>2.4.3 - TRANSFERENCIAS CORRIENTES A GOBIERNOS GENERALES LOCALES</t>
  </si>
  <si>
    <t>2.4.4 - TRANSFERENCIAS CORRIENTES A EMPRESAS PÚBLICAS NO FINANCIERAS</t>
  </si>
  <si>
    <t>2.4.5 - TRANSFERENCIAS CORRIENTES A INSTITUCIONES PÚBLICAS FINANCIERAS</t>
  </si>
  <si>
    <t>2.4.9 - TRANSFERENCIAS CORRIENTES A OTRAS INSTITUCIONES PÚBLICAS</t>
  </si>
  <si>
    <t>2.5 - TRANSFERENCIAS DE CAPITAL</t>
  </si>
  <si>
    <t>2.5.1 - TRANSFERENCIAS DE CAPITAL AL SECTOR PRIVADO</t>
  </si>
  <si>
    <t>2.5.2 - TRANSFERENCIAS DE CAPITAL AL GOBIERNO GENERAL  NACIONAL</t>
  </si>
  <si>
    <t>2.5.3 - TRANSFERENCIAS DE CAPITAL A GOBIERNOS GENERALES LOCALES</t>
  </si>
  <si>
    <t>2.5.4 - TRANSFERENCIAS DE CAPITAL  A EMPRESAS PÚBLICAS NO FINANCIERAS</t>
  </si>
  <si>
    <t>2.5.5 - TRANSFERENCIAS DE CAPITAL A INSTITUCIONES PÚBLICAS FINANCIERAS</t>
  </si>
  <si>
    <t>2.5.6 - TRANSFERENCIAS DE CAPITAL AL SECTOR EXTERNO</t>
  </si>
  <si>
    <t>2.5.9 - TRANSFERENCIAS DE CAPITAL A OTRAS INSTITUCIONES PÚBLICAS</t>
  </si>
  <si>
    <t>2.6.6 - EQUIPOS DE DEFENSA Y SEGURIDAD</t>
  </si>
  <si>
    <t>2.6.7 - ACTIVOS BIÓLOGICOS CULTIVABLES</t>
  </si>
  <si>
    <t>2.6.9 - EDIFICIOS, ESTRUCTURAS, TIERRAS, TERRENOS Y OBJETOS DE VALOR</t>
  </si>
  <si>
    <t>2.7 - OBRAS</t>
  </si>
  <si>
    <t>2.7.1 - OBRAS EN EDIFICACIONES</t>
  </si>
  <si>
    <t>2.7.2 - INFRAESTRUCTURA</t>
  </si>
  <si>
    <t>2.7.3 - CONSTRUCCIONES EN BIENES CONCESIONADOS</t>
  </si>
  <si>
    <t>2.7.4 - GASTOS QUE SE ASIGNARÁN DURANTE EL EJERCICIO PARA INVERSIÓN (ART. 32 Y 33 LEY 423-06)</t>
  </si>
  <si>
    <t>2.8 - ADQUISICION DE ACTIVOS FINANCIEROS CON FINES DE POLÍTICA</t>
  </si>
  <si>
    <t>2.8.1 - CONCESIÓN DE PRESTAMOS</t>
  </si>
  <si>
    <t>2.8.2 - ADQUISICIÓN DE TÍTULOS VALORES REPRESENTATIVOS DE DEUDA</t>
  </si>
  <si>
    <t>2.9 - GASTOS FINANCIEROS</t>
  </si>
  <si>
    <t>2.9.1 - INTERESES DE LA DEUDA PÚBLICA INTERNA</t>
  </si>
  <si>
    <t>2.9.2 - INTERESES DE LA DEUDA PUBLICA EXTERNA</t>
  </si>
  <si>
    <t>2.9.4 - COMISIONES Y OTROS GASTOS BANCARIOS DE LA DEUDA PÚBLICA</t>
  </si>
  <si>
    <t>4 - APLICACIONES FINANCIERAS</t>
  </si>
  <si>
    <t>4.1 - INCREMENTO DE ACTIVOS FINANCIEROS</t>
  </si>
  <si>
    <t>4.1.1 - INCREMENTO DE ACTIVOS FINANCIEROS CORRIENTES</t>
  </si>
  <si>
    <t>4.1.2 - INCREMENTO DE ACTIVOS FINANCIEROS NO CORRIENTES</t>
  </si>
  <si>
    <t>4.2 - DISMINUCIÓN DE PASIVOS</t>
  </si>
  <si>
    <t>4.2.1 - DISMINUCIÓN DE PASIVOS CORRIENTES</t>
  </si>
  <si>
    <t>4.2.2 - DISMINUCIÓN DE PASIVOS NO CORRIENTES</t>
  </si>
  <si>
    <t>4.3 - DISMINUCIÓN DE FONDOS DE TERCEROS</t>
  </si>
  <si>
    <t>4.3.5 - DISMINUCIÓN DEPÓSITOS FONDOS DE TERCEROS</t>
  </si>
  <si>
    <t>TOTAL APLICACIONES FINANCIERAS</t>
  </si>
  <si>
    <t>TOTAL GASTOS Y APLICACIONES FINANCIERAS</t>
  </si>
  <si>
    <t>Notas:</t>
  </si>
  <si>
    <t xml:space="preserve">3. Se presenta la clasificación objetal del gasto al nivel de cuenta. </t>
  </si>
  <si>
    <t xml:space="preserve">1. Gasto devengado. </t>
  </si>
  <si>
    <t xml:space="preserve">2. Se presenta el gasto por mes; cada mes se debe actualizar el gasto devengado de los meses anteriores. </t>
  </si>
  <si>
    <t>4. Fecha de imputación: último día del mes analizado</t>
  </si>
  <si>
    <t>5. Fecha de registro: el día 10 del mes siguiente al mes analizado</t>
  </si>
  <si>
    <t xml:space="preserve">Ejecución de Gastos y Aplicaciones Financieras </t>
  </si>
  <si>
    <t xml:space="preserve">Total </t>
  </si>
  <si>
    <t>TOTAL</t>
  </si>
  <si>
    <t>VALORES En RD$</t>
  </si>
  <si>
    <t>ENERO</t>
  </si>
  <si>
    <t>FEBRERO</t>
  </si>
  <si>
    <t>MARZO</t>
  </si>
  <si>
    <t>ABRIL</t>
  </si>
  <si>
    <t>MAYO</t>
  </si>
  <si>
    <t>JUNIO</t>
  </si>
  <si>
    <t>JULIO</t>
  </si>
  <si>
    <t>DESDE 01  DE ENERO HASTA 31 DE  JULIO  DEL  AÑO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</si>
</sst>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_);_(* \(#,##0\);_(* &quot;-&quot;??_);_(@_)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Book Antiqua"/>
      <family val="1"/>
    </font>
    <font>
      <sz val="11"/>
      <color theme="1"/>
      <name val="Book Antiqua"/>
      <family val="1"/>
    </font>
    <font>
      <b/>
      <sz val="12"/>
      <color theme="1"/>
      <name val="Book Antiqua"/>
      <family val="1"/>
    </font>
    <font>
      <b/>
      <sz val="11"/>
      <color theme="1"/>
      <name val="Book Antiqua"/>
      <family val="1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39997558519241921"/>
        <bgColor theme="4" tint="0.79998168889431442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39">
    <xf numFmtId="0" fontId="0" fillId="0" borderId="0" xfId="0"/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3" fillId="0" borderId="0" xfId="0" applyFont="1"/>
    <xf numFmtId="0" fontId="2" fillId="0" borderId="0" xfId="0" applyFont="1"/>
    <xf numFmtId="0" fontId="3" fillId="0" borderId="0" xfId="0" applyFont="1" applyAlignment="1">
      <alignment horizontal="left"/>
    </xf>
    <xf numFmtId="0" fontId="4" fillId="0" borderId="0" xfId="0" applyFont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43" fontId="3" fillId="0" borderId="0" xfId="0" applyNumberFormat="1" applyFont="1"/>
    <xf numFmtId="43" fontId="3" fillId="0" borderId="0" xfId="1" applyFont="1"/>
    <xf numFmtId="9" fontId="3" fillId="0" borderId="0" xfId="2" applyFont="1"/>
    <xf numFmtId="4" fontId="3" fillId="0" borderId="0" xfId="0" applyNumberFormat="1" applyFont="1"/>
    <xf numFmtId="0" fontId="3" fillId="0" borderId="0" xfId="0" applyFont="1" applyAlignment="1">
      <alignment horizontal="left" vertical="center" wrapText="1"/>
    </xf>
    <xf numFmtId="0" fontId="5" fillId="0" borderId="0" xfId="0" applyFont="1" applyAlignment="1"/>
    <xf numFmtId="43" fontId="5" fillId="0" borderId="1" xfId="1" applyFont="1" applyBorder="1" applyAlignment="1">
      <alignment horizontal="left" vertical="center" wrapText="1"/>
    </xf>
    <xf numFmtId="43" fontId="5" fillId="0" borderId="1" xfId="1" applyFont="1" applyBorder="1" applyAlignment="1">
      <alignment vertical="center" wrapText="1"/>
    </xf>
    <xf numFmtId="43" fontId="3" fillId="0" borderId="1" xfId="1" applyFont="1" applyBorder="1" applyAlignment="1">
      <alignment vertical="center" wrapText="1"/>
    </xf>
    <xf numFmtId="43" fontId="3" fillId="0" borderId="1" xfId="1" applyFont="1" applyBorder="1"/>
    <xf numFmtId="4" fontId="3" fillId="0" borderId="1" xfId="0" applyNumberFormat="1" applyFont="1" applyBorder="1"/>
    <xf numFmtId="4" fontId="3" fillId="0" borderId="1" xfId="0" applyNumberFormat="1" applyFont="1" applyBorder="1" applyAlignment="1">
      <alignment vertical="center" wrapText="1"/>
    </xf>
    <xf numFmtId="164" fontId="5" fillId="0" borderId="1" xfId="0" applyNumberFormat="1" applyFont="1" applyBorder="1" applyAlignment="1">
      <alignment vertical="center" wrapText="1"/>
    </xf>
    <xf numFmtId="43" fontId="5" fillId="0" borderId="1" xfId="1" applyFont="1" applyBorder="1"/>
    <xf numFmtId="164" fontId="5" fillId="2" borderId="1" xfId="0" applyNumberFormat="1" applyFont="1" applyFill="1" applyBorder="1" applyAlignment="1">
      <alignment horizontal="center" vertical="center" wrapText="1"/>
    </xf>
    <xf numFmtId="164" fontId="3" fillId="0" borderId="1" xfId="0" applyNumberFormat="1" applyFont="1" applyBorder="1" applyAlignment="1">
      <alignment vertical="center" wrapText="1"/>
    </xf>
    <xf numFmtId="0" fontId="3" fillId="0" borderId="1" xfId="0" applyFont="1" applyBorder="1"/>
    <xf numFmtId="43" fontId="3" fillId="0" borderId="1" xfId="0" applyNumberFormat="1" applyFont="1" applyBorder="1"/>
    <xf numFmtId="0" fontId="4" fillId="3" borderId="2" xfId="0" applyFont="1" applyFill="1" applyBorder="1" applyAlignment="1">
      <alignment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5" fillId="0" borderId="5" xfId="0" applyFont="1" applyBorder="1" applyAlignment="1">
      <alignment horizontal="left" vertical="center" wrapText="1"/>
    </xf>
    <xf numFmtId="43" fontId="5" fillId="0" borderId="6" xfId="0" applyNumberFormat="1" applyFont="1" applyBorder="1"/>
    <xf numFmtId="0" fontId="5" fillId="2" borderId="5" xfId="0" applyFont="1" applyFill="1" applyBorder="1" applyAlignment="1">
      <alignment horizontal="left" vertical="center" wrapText="1"/>
    </xf>
    <xf numFmtId="0" fontId="3" fillId="0" borderId="5" xfId="0" applyFont="1" applyBorder="1" applyAlignment="1">
      <alignment horizontal="left" vertical="center" wrapText="1"/>
    </xf>
    <xf numFmtId="0" fontId="4" fillId="3" borderId="7" xfId="0" applyFont="1" applyFill="1" applyBorder="1" applyAlignment="1">
      <alignment horizontal="left" vertical="center" wrapText="1"/>
    </xf>
    <xf numFmtId="43" fontId="5" fillId="3" borderId="8" xfId="1" applyFont="1" applyFill="1" applyBorder="1" applyAlignment="1">
      <alignment horizontal="center" vertical="center" wrapText="1"/>
    </xf>
    <xf numFmtId="43" fontId="5" fillId="3" borderId="9" xfId="1" applyFont="1" applyFill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3" fillId="0" borderId="5" xfId="0" applyFont="1" applyBorder="1" applyAlignment="1">
      <alignment vertical="center" wrapText="1"/>
    </xf>
    <xf numFmtId="0" fontId="2" fillId="0" borderId="0" xfId="0" applyFont="1" applyAlignment="1">
      <alignment vertical="center" wrapText="1"/>
    </xf>
  </cellXfs>
  <cellStyles count="3">
    <cellStyle name="Millares" xfId="1" builtinId="3"/>
    <cellStyle name="Normal" xfId="0" builtinId="0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348310</xdr:colOff>
      <xdr:row>96</xdr:row>
      <xdr:rowOff>1434380</xdr:rowOff>
    </xdr:from>
    <xdr:to>
      <xdr:col>8</xdr:col>
      <xdr:colOff>929996</xdr:colOff>
      <xdr:row>97</xdr:row>
      <xdr:rowOff>201861</xdr:rowOff>
    </xdr:to>
    <xdr:sp macro="" textlink="">
      <xdr:nvSpPr>
        <xdr:cNvPr id="4" name="11 CuadroTexto">
          <a:extLst>
            <a:ext uri="{FF2B5EF4-FFF2-40B4-BE49-F238E27FC236}">
              <a16:creationId xmlns:a16="http://schemas.microsoft.com/office/drawing/2014/main" id="{6884D632-D257-4300-8515-225E8794A26E}"/>
            </a:ext>
          </a:extLst>
        </xdr:cNvPr>
        <xdr:cNvSpPr txBox="1"/>
      </xdr:nvSpPr>
      <xdr:spPr>
        <a:xfrm>
          <a:off x="8128844" y="41963790"/>
          <a:ext cx="2807753" cy="12397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DO" sz="1450" b="1">
              <a:latin typeface="Book Antiqua" pitchFamily="18" charset="0"/>
            </a:rPr>
            <a:t>Lic. Ramón Alexis</a:t>
          </a:r>
          <a:r>
            <a:rPr lang="es-DO" sz="1450" b="1" baseline="0">
              <a:latin typeface="Book Antiqua" pitchFamily="18" charset="0"/>
            </a:rPr>
            <a:t>  Severino</a:t>
          </a:r>
        </a:p>
        <a:p>
          <a:pPr algn="ctr"/>
          <a:r>
            <a:rPr lang="es-DO" sz="1450" b="1" baseline="0">
              <a:latin typeface="Book Antiqua" pitchFamily="18" charset="0"/>
            </a:rPr>
            <a:t>Dir. Adm y Finan.</a:t>
          </a:r>
        </a:p>
        <a:p>
          <a:pPr algn="ctr"/>
          <a:r>
            <a:rPr lang="es-DO" sz="1450" baseline="0">
              <a:latin typeface="Book Antiqua" pitchFamily="18" charset="0"/>
            </a:rPr>
            <a:t>Aprobado Por:</a:t>
          </a:r>
          <a:endParaRPr lang="es-DO" sz="1450">
            <a:latin typeface="Book Antiqua" pitchFamily="18" charset="0"/>
          </a:endParaRPr>
        </a:p>
      </xdr:txBody>
    </xdr:sp>
    <xdr:clientData/>
  </xdr:twoCellAnchor>
  <xdr:twoCellAnchor>
    <xdr:from>
      <xdr:col>0</xdr:col>
      <xdr:colOff>526338</xdr:colOff>
      <xdr:row>96</xdr:row>
      <xdr:rowOff>1704226</xdr:rowOff>
    </xdr:from>
    <xdr:to>
      <xdr:col>1</xdr:col>
      <xdr:colOff>507288</xdr:colOff>
      <xdr:row>97</xdr:row>
      <xdr:rowOff>116762</xdr:rowOff>
    </xdr:to>
    <xdr:sp macro="" textlink="">
      <xdr:nvSpPr>
        <xdr:cNvPr id="5" name="11 CuadroTexto">
          <a:extLst>
            <a:ext uri="{FF2B5EF4-FFF2-40B4-BE49-F238E27FC236}">
              <a16:creationId xmlns:a16="http://schemas.microsoft.com/office/drawing/2014/main" id="{BC15D9BC-0805-435D-8609-5A501D393B8B}"/>
            </a:ext>
          </a:extLst>
        </xdr:cNvPr>
        <xdr:cNvSpPr txBox="1"/>
      </xdr:nvSpPr>
      <xdr:spPr>
        <a:xfrm>
          <a:off x="526338" y="42233636"/>
          <a:ext cx="590978" cy="88475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ctr"/>
          <a:r>
            <a:rPr lang="es-DO" sz="1450" b="1">
              <a:solidFill>
                <a:schemeClr val="dk1"/>
              </a:solidFill>
              <a:latin typeface="Book Antiqua" pitchFamily="18" charset="0"/>
              <a:ea typeface="+mn-ea"/>
              <a:cs typeface="+mn-cs"/>
            </a:rPr>
            <a:t>Lic. Juana Feliz</a:t>
          </a:r>
        </a:p>
        <a:p>
          <a:pPr marL="0" indent="0" algn="ctr"/>
          <a:r>
            <a:rPr lang="es-DO" sz="1450" b="1">
              <a:solidFill>
                <a:schemeClr val="dk1"/>
              </a:solidFill>
              <a:latin typeface="Book Antiqua" pitchFamily="18" charset="0"/>
              <a:ea typeface="+mn-ea"/>
              <a:cs typeface="+mn-cs"/>
            </a:rPr>
            <a:t>Enc. Depto. Financiero</a:t>
          </a:r>
        </a:p>
        <a:p>
          <a:pPr marL="0" indent="0" algn="ctr"/>
          <a:r>
            <a:rPr lang="es-DO" sz="1450" b="0">
              <a:solidFill>
                <a:schemeClr val="dk1"/>
              </a:solidFill>
              <a:latin typeface="Book Antiqua" pitchFamily="18" charset="0"/>
              <a:ea typeface="+mn-ea"/>
              <a:cs typeface="+mn-cs"/>
            </a:rPr>
            <a:t>Elaborado Por</a:t>
          </a:r>
          <a:r>
            <a:rPr lang="es-DO" sz="1400" b="0">
              <a:solidFill>
                <a:schemeClr val="dk1"/>
              </a:solidFill>
              <a:latin typeface="Book Antiqua" pitchFamily="18" charset="0"/>
              <a:ea typeface="+mn-ea"/>
              <a:cs typeface="+mn-cs"/>
            </a:rPr>
            <a:t>:</a:t>
          </a:r>
        </a:p>
      </xdr:txBody>
    </xdr:sp>
    <xdr:clientData/>
  </xdr:twoCellAnchor>
  <xdr:twoCellAnchor>
    <xdr:from>
      <xdr:col>0</xdr:col>
      <xdr:colOff>540254</xdr:colOff>
      <xdr:row>96</xdr:row>
      <xdr:rowOff>1748080</xdr:rowOff>
    </xdr:from>
    <xdr:to>
      <xdr:col>1</xdr:col>
      <xdr:colOff>428923</xdr:colOff>
      <xdr:row>96</xdr:row>
      <xdr:rowOff>1748080</xdr:rowOff>
    </xdr:to>
    <xdr:cxnSp macro="">
      <xdr:nvCxnSpPr>
        <xdr:cNvPr id="6" name="Conector recto 5">
          <a:extLst>
            <a:ext uri="{FF2B5EF4-FFF2-40B4-BE49-F238E27FC236}">
              <a16:creationId xmlns:a16="http://schemas.microsoft.com/office/drawing/2014/main" id="{87A18CC2-0F8F-FAFD-A0EC-7C466BCBC575}"/>
            </a:ext>
          </a:extLst>
        </xdr:cNvPr>
        <xdr:cNvCxnSpPr/>
      </xdr:nvCxnSpPr>
      <xdr:spPr>
        <a:xfrm>
          <a:off x="540254" y="42277490"/>
          <a:ext cx="498697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145384</xdr:colOff>
      <xdr:row>96</xdr:row>
      <xdr:rowOff>1683866</xdr:rowOff>
    </xdr:from>
    <xdr:to>
      <xdr:col>8</xdr:col>
      <xdr:colOff>924702</xdr:colOff>
      <xdr:row>96</xdr:row>
      <xdr:rowOff>1683866</xdr:rowOff>
    </xdr:to>
    <xdr:cxnSp macro="">
      <xdr:nvCxnSpPr>
        <xdr:cNvPr id="7" name="Conector recto 6">
          <a:extLst>
            <a:ext uri="{FF2B5EF4-FFF2-40B4-BE49-F238E27FC236}">
              <a16:creationId xmlns:a16="http://schemas.microsoft.com/office/drawing/2014/main" id="{58CDA5C9-CE1D-47AF-9B77-A33AFCE6854C}"/>
            </a:ext>
          </a:extLst>
        </xdr:cNvPr>
        <xdr:cNvCxnSpPr/>
      </xdr:nvCxnSpPr>
      <xdr:spPr>
        <a:xfrm>
          <a:off x="7925918" y="42213276"/>
          <a:ext cx="3005385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 editAs="oneCell">
    <xdr:from>
      <xdr:col>3</xdr:col>
      <xdr:colOff>107024</xdr:colOff>
      <xdr:row>3</xdr:row>
      <xdr:rowOff>192640</xdr:rowOff>
    </xdr:from>
    <xdr:to>
      <xdr:col>5</xdr:col>
      <xdr:colOff>987950</xdr:colOff>
      <xdr:row>3</xdr:row>
      <xdr:rowOff>2164874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D7C2C012-75E4-4697-99C5-3662D6878D0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8218" t="9488" r="10611" b="13596"/>
        <a:stretch/>
      </xdr:blipFill>
      <xdr:spPr>
        <a:xfrm>
          <a:off x="4676884" y="1562528"/>
          <a:ext cx="2914353" cy="197223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100"/>
  <sheetViews>
    <sheetView tabSelected="1" zoomScale="89" zoomScaleNormal="89" workbookViewId="0">
      <selection activeCell="J4" sqref="J4"/>
    </sheetView>
  </sheetViews>
  <sheetFormatPr baseColWidth="10" defaultColWidth="9.140625" defaultRowHeight="16.5" x14ac:dyDescent="0.3"/>
  <cols>
    <col min="1" max="1" width="36.140625" style="36" customWidth="1"/>
    <col min="2" max="2" width="17.42578125" style="3" customWidth="1"/>
    <col min="3" max="3" width="15" style="3" customWidth="1"/>
    <col min="4" max="4" width="15.5703125" style="3" customWidth="1"/>
    <col min="5" max="5" width="14.85546875" style="3" customWidth="1"/>
    <col min="6" max="6" width="15.7109375" style="3" customWidth="1"/>
    <col min="7" max="7" width="17.7109375" style="3" customWidth="1"/>
    <col min="8" max="8" width="17.28515625" style="3" customWidth="1"/>
    <col min="9" max="9" width="16.7109375" style="3" customWidth="1"/>
    <col min="10" max="10" width="19.7109375" style="3" customWidth="1"/>
    <col min="11" max="11" width="16.5703125" style="3" customWidth="1"/>
    <col min="12" max="12" width="21" style="3" customWidth="1"/>
    <col min="13" max="14" width="6" style="3" bestFit="1" customWidth="1"/>
    <col min="15" max="20" width="6.140625" style="3" bestFit="1" customWidth="1"/>
    <col min="21" max="22" width="7" style="3" bestFit="1" customWidth="1"/>
    <col min="23" max="16384" width="9.140625" style="3"/>
  </cols>
  <sheetData>
    <row r="1" spans="1:23" ht="53.25" customHeight="1" x14ac:dyDescent="0.3"/>
    <row r="2" spans="1:23" ht="53.25" customHeight="1" x14ac:dyDescent="0.3"/>
    <row r="3" spans="1:23" ht="1.5" customHeight="1" x14ac:dyDescent="0.3"/>
    <row r="4" spans="1:23" ht="188.25" customHeight="1" x14ac:dyDescent="0.3">
      <c r="A4" s="1"/>
      <c r="B4" s="1"/>
      <c r="C4" s="2"/>
      <c r="D4" s="2"/>
      <c r="E4" s="2"/>
      <c r="F4" s="2"/>
      <c r="G4" s="2"/>
      <c r="H4" s="2"/>
      <c r="I4" s="2"/>
      <c r="K4" s="4"/>
    </row>
    <row r="5" spans="1:23" ht="18.75" customHeight="1" x14ac:dyDescent="0.3">
      <c r="A5" s="1"/>
      <c r="B5" s="1"/>
      <c r="C5" s="1"/>
      <c r="D5" s="1"/>
      <c r="E5" s="1"/>
      <c r="F5" s="1"/>
      <c r="G5" s="1"/>
      <c r="H5" s="1"/>
      <c r="I5" s="1"/>
      <c r="J5" s="1"/>
      <c r="K5" s="5"/>
    </row>
    <row r="6" spans="1:23" ht="18.75" customHeight="1" x14ac:dyDescent="0.3">
      <c r="A6" s="1" t="s">
        <v>95</v>
      </c>
      <c r="B6" s="1"/>
      <c r="C6" s="1"/>
      <c r="D6" s="1"/>
      <c r="E6" s="1"/>
      <c r="F6" s="1"/>
      <c r="G6" s="1"/>
      <c r="H6" s="1"/>
      <c r="I6" s="1"/>
      <c r="J6" s="1"/>
      <c r="K6" s="5"/>
    </row>
    <row r="7" spans="1:23" ht="15.75" customHeight="1" x14ac:dyDescent="0.3">
      <c r="A7" s="6" t="s">
        <v>84</v>
      </c>
      <c r="B7" s="6"/>
      <c r="C7" s="6"/>
      <c r="D7" s="6"/>
      <c r="E7" s="6"/>
      <c r="F7" s="6"/>
      <c r="G7" s="6"/>
      <c r="H7" s="6"/>
      <c r="I7" s="6"/>
      <c r="J7" s="6"/>
      <c r="K7" s="5"/>
    </row>
    <row r="8" spans="1:23" x14ac:dyDescent="0.3">
      <c r="A8" s="7" t="s">
        <v>87</v>
      </c>
      <c r="B8" s="7"/>
      <c r="C8" s="7"/>
      <c r="D8" s="7"/>
      <c r="E8" s="7"/>
      <c r="F8" s="7"/>
      <c r="G8" s="7"/>
      <c r="H8" s="7"/>
      <c r="I8" s="7"/>
      <c r="J8" s="7"/>
      <c r="K8" s="5"/>
    </row>
    <row r="9" spans="1:23" ht="17.25" thickBot="1" x14ac:dyDescent="0.35">
      <c r="K9" s="5"/>
    </row>
    <row r="10" spans="1:23" x14ac:dyDescent="0.3">
      <c r="A10" s="26" t="s">
        <v>0</v>
      </c>
      <c r="B10" s="27" t="s">
        <v>85</v>
      </c>
      <c r="C10" s="27" t="s">
        <v>88</v>
      </c>
      <c r="D10" s="27" t="s">
        <v>89</v>
      </c>
      <c r="E10" s="27" t="s">
        <v>90</v>
      </c>
      <c r="F10" s="27" t="s">
        <v>91</v>
      </c>
      <c r="G10" s="27" t="s">
        <v>92</v>
      </c>
      <c r="H10" s="27" t="s">
        <v>93</v>
      </c>
      <c r="I10" s="27" t="s">
        <v>94</v>
      </c>
      <c r="J10" s="28" t="s">
        <v>86</v>
      </c>
      <c r="K10" s="5"/>
      <c r="U10" s="8"/>
      <c r="V10" s="8"/>
    </row>
    <row r="11" spans="1:23" x14ac:dyDescent="0.3">
      <c r="A11" s="29" t="s">
        <v>1</v>
      </c>
      <c r="B11" s="14">
        <f>+B12+B18+B28+B38+B54+B64+67000000</f>
        <v>1161220384</v>
      </c>
      <c r="C11" s="14">
        <f t="shared" ref="C11:E11" si="0">+C12+C18+C28+C38+C54+C64</f>
        <v>31894986.039999999</v>
      </c>
      <c r="D11" s="14">
        <f t="shared" si="0"/>
        <v>58171850.170000002</v>
      </c>
      <c r="E11" s="14">
        <f t="shared" si="0"/>
        <v>82161339.719999999</v>
      </c>
      <c r="F11" s="14">
        <f>+F12+F18+F28+F38+F54+F64</f>
        <v>63937449.859999999</v>
      </c>
      <c r="G11" s="14">
        <f>+G12+G18+G28+G38+G54+G64</f>
        <v>65377989.349999994</v>
      </c>
      <c r="H11" s="14">
        <f>+H12+H18+H28+H38+H54+H64</f>
        <v>66518920.32</v>
      </c>
      <c r="I11" s="14">
        <f>+I12+I18+I28+I38+I54+I64</f>
        <v>73506718.659999996</v>
      </c>
      <c r="J11" s="30">
        <f>SUM(C11:H11)</f>
        <v>368062535.45999998</v>
      </c>
      <c r="M11" s="9"/>
      <c r="O11" s="9">
        <f>+W12*1.05</f>
        <v>0</v>
      </c>
      <c r="P11" s="9">
        <f t="shared" ref="P11:T11" si="1">+O11*1.05</f>
        <v>0</v>
      </c>
      <c r="Q11" s="9">
        <f t="shared" si="1"/>
        <v>0</v>
      </c>
      <c r="R11" s="9">
        <f t="shared" si="1"/>
        <v>0</v>
      </c>
      <c r="S11" s="9">
        <f t="shared" si="1"/>
        <v>0</v>
      </c>
      <c r="T11" s="9">
        <f t="shared" si="1"/>
        <v>0</v>
      </c>
      <c r="U11" s="9"/>
      <c r="V11" s="9"/>
    </row>
    <row r="12" spans="1:23" ht="30" x14ac:dyDescent="0.3">
      <c r="A12" s="29" t="s">
        <v>2</v>
      </c>
      <c r="B12" s="15">
        <f t="shared" ref="B12:E12" si="2">+B13+B14+B15+B16+B17</f>
        <v>488049679</v>
      </c>
      <c r="C12" s="15">
        <f t="shared" si="2"/>
        <v>31894986.039999999</v>
      </c>
      <c r="D12" s="15">
        <f t="shared" si="2"/>
        <v>32285592.43</v>
      </c>
      <c r="E12" s="15">
        <f t="shared" si="2"/>
        <v>33632956.439999998</v>
      </c>
      <c r="F12" s="15">
        <f>+F13+F14+F15+F16+F17</f>
        <v>35344103.100000001</v>
      </c>
      <c r="G12" s="15">
        <f>+G13+G14+G15+G16+G17</f>
        <v>35598053.659999996</v>
      </c>
      <c r="H12" s="15">
        <f>+H13+H14+H15+H16+H17</f>
        <v>37044085.770000003</v>
      </c>
      <c r="I12" s="15">
        <f>+I13+I14+I15+I16+I17</f>
        <v>43457789.210000001</v>
      </c>
      <c r="J12" s="30">
        <f t="shared" ref="J12:J75" si="3">SUM(C12:H12)</f>
        <v>205799777.44</v>
      </c>
      <c r="M12" s="10"/>
      <c r="W12" s="9"/>
    </row>
    <row r="13" spans="1:23" x14ac:dyDescent="0.3">
      <c r="A13" s="32" t="s">
        <v>3</v>
      </c>
      <c r="B13" s="16">
        <v>422711925</v>
      </c>
      <c r="C13" s="17">
        <v>27246481.600000001</v>
      </c>
      <c r="D13" s="17">
        <v>27631221.899999999</v>
      </c>
      <c r="E13" s="17">
        <v>28699951.129999999</v>
      </c>
      <c r="F13" s="17">
        <v>30336653.75</v>
      </c>
      <c r="G13" s="17">
        <v>30477284.890000001</v>
      </c>
      <c r="H13" s="17">
        <v>31640823.07</v>
      </c>
      <c r="I13" s="17">
        <v>37713967.189999998</v>
      </c>
      <c r="J13" s="30">
        <f t="shared" si="3"/>
        <v>176032416.33999997</v>
      </c>
      <c r="K13" s="11"/>
    </row>
    <row r="14" spans="1:23" x14ac:dyDescent="0.3">
      <c r="A14" s="32" t="s">
        <v>4</v>
      </c>
      <c r="B14" s="16">
        <v>7633435</v>
      </c>
      <c r="C14" s="17">
        <v>507291.06</v>
      </c>
      <c r="D14" s="17">
        <v>456000</v>
      </c>
      <c r="E14" s="17">
        <v>573582.12</v>
      </c>
      <c r="F14" s="17">
        <v>542291.06000000006</v>
      </c>
      <c r="G14" s="17">
        <v>491000</v>
      </c>
      <c r="H14" s="17">
        <v>593582.12</v>
      </c>
      <c r="I14" s="17">
        <v>542291.06000000006</v>
      </c>
      <c r="J14" s="30">
        <f t="shared" si="3"/>
        <v>3163746.3600000003</v>
      </c>
      <c r="K14" s="11"/>
      <c r="L14" s="11"/>
    </row>
    <row r="15" spans="1:23" ht="33" x14ac:dyDescent="0.3">
      <c r="A15" s="32" t="s">
        <v>36</v>
      </c>
      <c r="B15" s="16">
        <v>300000</v>
      </c>
      <c r="C15" s="17">
        <v>0</v>
      </c>
      <c r="D15" s="17">
        <v>0</v>
      </c>
      <c r="E15" s="17"/>
      <c r="F15" s="17">
        <v>0</v>
      </c>
      <c r="G15" s="17">
        <v>0</v>
      </c>
      <c r="H15" s="17">
        <v>0</v>
      </c>
      <c r="I15" s="17">
        <v>0</v>
      </c>
      <c r="J15" s="30">
        <f t="shared" si="3"/>
        <v>0</v>
      </c>
      <c r="K15" s="11"/>
      <c r="L15" s="11"/>
    </row>
    <row r="16" spans="1:23" ht="33" x14ac:dyDescent="0.3">
      <c r="A16" s="32" t="s">
        <v>5</v>
      </c>
      <c r="B16" s="16">
        <v>0</v>
      </c>
      <c r="C16" s="17">
        <v>0</v>
      </c>
      <c r="D16" s="17">
        <v>0</v>
      </c>
      <c r="E16" s="17"/>
      <c r="F16" s="17">
        <v>0</v>
      </c>
      <c r="G16" s="17">
        <v>0</v>
      </c>
      <c r="H16" s="17">
        <v>0</v>
      </c>
      <c r="I16" s="17">
        <v>0</v>
      </c>
      <c r="J16" s="30">
        <f t="shared" si="3"/>
        <v>0</v>
      </c>
      <c r="K16" s="11"/>
      <c r="L16" s="11"/>
    </row>
    <row r="17" spans="1:12" ht="33" x14ac:dyDescent="0.3">
      <c r="A17" s="32" t="s">
        <v>6</v>
      </c>
      <c r="B17" s="16">
        <v>57404319</v>
      </c>
      <c r="C17" s="17">
        <v>4141213.38</v>
      </c>
      <c r="D17" s="17">
        <v>4198370.53</v>
      </c>
      <c r="E17" s="17">
        <v>4359423.1900000004</v>
      </c>
      <c r="F17" s="17">
        <v>4465158.29</v>
      </c>
      <c r="G17" s="17">
        <v>4629768.7699999996</v>
      </c>
      <c r="H17" s="17">
        <v>4809680.58</v>
      </c>
      <c r="I17" s="17">
        <v>5201530.96</v>
      </c>
      <c r="J17" s="30">
        <f t="shared" si="3"/>
        <v>26603614.740000002</v>
      </c>
      <c r="K17" s="11"/>
      <c r="L17" s="11"/>
    </row>
    <row r="18" spans="1:12" ht="30" x14ac:dyDescent="0.3">
      <c r="A18" s="29" t="s">
        <v>7</v>
      </c>
      <c r="B18" s="15">
        <f>+B19+B20+B21+B22+B23+B24+B25+B26+B27</f>
        <v>64906220</v>
      </c>
      <c r="C18" s="15">
        <f t="shared" ref="C18:E18" si="4">+C19+C20+C21+C22+C23+C24+C25+C26+C27</f>
        <v>0</v>
      </c>
      <c r="D18" s="15">
        <f t="shared" si="4"/>
        <v>1635275.69</v>
      </c>
      <c r="E18" s="15">
        <f t="shared" si="4"/>
        <v>1659260.69</v>
      </c>
      <c r="F18" s="15">
        <f>+F19+F20+F21+F22+F23+F24+F25+F26+F27</f>
        <v>1600574.04</v>
      </c>
      <c r="G18" s="15">
        <f>+G19+G20+G21+G22+G23+G24+G25+G26+G27</f>
        <v>1737377.2000000002</v>
      </c>
      <c r="H18" s="15">
        <f>+H19+H20+H21+H22+H23+H24+H25+H26+H27</f>
        <v>1616366.48</v>
      </c>
      <c r="I18" s="15">
        <f>+I19+I20+I21+I22+I23+I24+I25+I26+I27</f>
        <v>2922753.0000000005</v>
      </c>
      <c r="J18" s="30">
        <f t="shared" si="3"/>
        <v>8248854.0999999996</v>
      </c>
      <c r="K18" s="11"/>
      <c r="L18" s="11"/>
    </row>
    <row r="19" spans="1:12" x14ac:dyDescent="0.3">
      <c r="A19" s="32" t="s">
        <v>8</v>
      </c>
      <c r="B19" s="18">
        <v>13381881</v>
      </c>
      <c r="C19" s="17"/>
      <c r="D19" s="17">
        <v>1635275.69</v>
      </c>
      <c r="E19" s="17">
        <v>1176060.69</v>
      </c>
      <c r="F19" s="17">
        <v>730561.84</v>
      </c>
      <c r="G19" s="17">
        <v>970329.75</v>
      </c>
      <c r="H19" s="17">
        <v>975295.58</v>
      </c>
      <c r="I19" s="17">
        <v>1421254.62</v>
      </c>
      <c r="J19" s="30">
        <f t="shared" si="3"/>
        <v>5487523.5499999998</v>
      </c>
      <c r="K19" s="11"/>
      <c r="L19" s="11"/>
    </row>
    <row r="20" spans="1:12" ht="33" x14ac:dyDescent="0.3">
      <c r="A20" s="32" t="s">
        <v>9</v>
      </c>
      <c r="B20" s="16">
        <v>2340160</v>
      </c>
      <c r="C20" s="17"/>
      <c r="D20" s="17"/>
      <c r="E20" s="17">
        <v>0</v>
      </c>
      <c r="F20" s="17">
        <v>353752.2</v>
      </c>
      <c r="G20" s="17">
        <v>0</v>
      </c>
      <c r="H20" s="17">
        <v>260120</v>
      </c>
      <c r="I20" s="17">
        <v>253280</v>
      </c>
      <c r="J20" s="30">
        <f t="shared" si="3"/>
        <v>613872.19999999995</v>
      </c>
      <c r="K20" s="11"/>
      <c r="L20" s="11"/>
    </row>
    <row r="21" spans="1:12" x14ac:dyDescent="0.3">
      <c r="A21" s="32" t="s">
        <v>10</v>
      </c>
      <c r="B21" s="16">
        <v>2824000</v>
      </c>
      <c r="C21" s="17"/>
      <c r="D21" s="17"/>
      <c r="E21" s="17">
        <v>0</v>
      </c>
      <c r="F21" s="17">
        <v>0</v>
      </c>
      <c r="G21" s="17">
        <v>0</v>
      </c>
      <c r="H21" s="17">
        <v>76800</v>
      </c>
      <c r="I21" s="17">
        <v>0</v>
      </c>
      <c r="J21" s="30">
        <f t="shared" si="3"/>
        <v>76800</v>
      </c>
      <c r="K21" s="11"/>
      <c r="L21" s="11"/>
    </row>
    <row r="22" spans="1:12" ht="33" customHeight="1" x14ac:dyDescent="0.3">
      <c r="A22" s="32" t="s">
        <v>11</v>
      </c>
      <c r="B22" s="16">
        <v>869798</v>
      </c>
      <c r="C22" s="17"/>
      <c r="D22" s="17"/>
      <c r="E22" s="17">
        <v>0</v>
      </c>
      <c r="F22" s="17">
        <v>0</v>
      </c>
      <c r="G22" s="17">
        <v>0</v>
      </c>
      <c r="H22" s="17">
        <v>0</v>
      </c>
      <c r="I22" s="17">
        <v>0</v>
      </c>
      <c r="J22" s="30">
        <f t="shared" si="3"/>
        <v>0</v>
      </c>
      <c r="K22" s="11"/>
      <c r="L22" s="11"/>
    </row>
    <row r="23" spans="1:12" x14ac:dyDescent="0.3">
      <c r="A23" s="32" t="s">
        <v>12</v>
      </c>
      <c r="B23" s="16">
        <v>12085481</v>
      </c>
      <c r="C23" s="17"/>
      <c r="D23" s="17"/>
      <c r="E23" s="17">
        <v>483200</v>
      </c>
      <c r="F23" s="17">
        <v>176600</v>
      </c>
      <c r="G23" s="17">
        <v>309000</v>
      </c>
      <c r="H23" s="17">
        <v>0</v>
      </c>
      <c r="I23" s="17">
        <v>0</v>
      </c>
      <c r="J23" s="30">
        <f t="shared" si="3"/>
        <v>968800</v>
      </c>
      <c r="K23" s="11"/>
      <c r="L23" s="11"/>
    </row>
    <row r="24" spans="1:12" x14ac:dyDescent="0.3">
      <c r="A24" s="32" t="s">
        <v>13</v>
      </c>
      <c r="B24" s="16">
        <v>3715000</v>
      </c>
      <c r="C24" s="17"/>
      <c r="D24" s="17"/>
      <c r="E24" s="17"/>
      <c r="F24" s="17">
        <v>0</v>
      </c>
      <c r="G24" s="17">
        <v>153896.54999999999</v>
      </c>
      <c r="H24" s="17">
        <v>0</v>
      </c>
      <c r="I24" s="17">
        <v>0</v>
      </c>
      <c r="J24" s="30">
        <f t="shared" si="3"/>
        <v>153896.54999999999</v>
      </c>
      <c r="K24" s="11"/>
      <c r="L24" s="11"/>
    </row>
    <row r="25" spans="1:12" ht="66" x14ac:dyDescent="0.3">
      <c r="A25" s="32" t="s">
        <v>14</v>
      </c>
      <c r="B25" s="16">
        <v>8655000</v>
      </c>
      <c r="C25" s="17"/>
      <c r="D25" s="17"/>
      <c r="E25" s="17"/>
      <c r="F25" s="17">
        <v>0</v>
      </c>
      <c r="G25" s="17">
        <v>0</v>
      </c>
      <c r="H25" s="17">
        <v>0</v>
      </c>
      <c r="I25" s="17">
        <v>448460.18</v>
      </c>
      <c r="J25" s="30">
        <f t="shared" si="3"/>
        <v>0</v>
      </c>
      <c r="K25" s="11"/>
      <c r="L25" s="11"/>
    </row>
    <row r="26" spans="1:12" ht="49.5" x14ac:dyDescent="0.3">
      <c r="A26" s="32" t="s">
        <v>15</v>
      </c>
      <c r="B26" s="16">
        <v>6534900</v>
      </c>
      <c r="C26" s="17"/>
      <c r="D26" s="17"/>
      <c r="E26" s="17"/>
      <c r="F26" s="17">
        <v>339660</v>
      </c>
      <c r="G26" s="17">
        <v>304150.90000000002</v>
      </c>
      <c r="H26" s="17">
        <v>304150.90000000002</v>
      </c>
      <c r="I26" s="17">
        <v>461369.59999999998</v>
      </c>
      <c r="J26" s="30">
        <f t="shared" si="3"/>
        <v>947961.8</v>
      </c>
      <c r="K26" s="11"/>
      <c r="L26" s="11"/>
    </row>
    <row r="27" spans="1:12" ht="49.5" x14ac:dyDescent="0.3">
      <c r="A27" s="32" t="s">
        <v>37</v>
      </c>
      <c r="B27" s="19">
        <v>14500000</v>
      </c>
      <c r="C27" s="17"/>
      <c r="D27" s="17"/>
      <c r="E27" s="17"/>
      <c r="F27" s="17"/>
      <c r="G27" s="17">
        <v>0</v>
      </c>
      <c r="H27" s="17"/>
      <c r="I27" s="17">
        <v>338388.6</v>
      </c>
      <c r="J27" s="30">
        <f t="shared" si="3"/>
        <v>0</v>
      </c>
      <c r="K27" s="11"/>
      <c r="L27" s="11"/>
    </row>
    <row r="28" spans="1:12" ht="30" x14ac:dyDescent="0.3">
      <c r="A28" s="29" t="s">
        <v>16</v>
      </c>
      <c r="B28" s="15">
        <f>+B29+B30+B31+B32+B33+B34+B35+B36+B37</f>
        <v>148242270</v>
      </c>
      <c r="C28" s="15">
        <f t="shared" ref="C28:E28" si="5">+C29+C30+C31+C32+C33+C34+C35+C36+C37</f>
        <v>0</v>
      </c>
      <c r="D28" s="15">
        <f t="shared" si="5"/>
        <v>0</v>
      </c>
      <c r="E28" s="15">
        <f t="shared" si="5"/>
        <v>271837.07</v>
      </c>
      <c r="F28" s="15">
        <f>+F29+F30+F31+F32+F33+F34+F35+F36+F37</f>
        <v>0</v>
      </c>
      <c r="G28" s="15">
        <f>+G35</f>
        <v>161554.16</v>
      </c>
      <c r="H28" s="15">
        <f>+H35+H30</f>
        <v>723912.78</v>
      </c>
      <c r="I28" s="15">
        <f>+I35+I30+I29+I37</f>
        <v>670566.96</v>
      </c>
      <c r="J28" s="30">
        <f t="shared" si="3"/>
        <v>1157304.01</v>
      </c>
      <c r="K28" s="11"/>
      <c r="L28" s="11"/>
    </row>
    <row r="29" spans="1:12" ht="33" x14ac:dyDescent="0.3">
      <c r="A29" s="32" t="s">
        <v>17</v>
      </c>
      <c r="B29" s="16">
        <v>96260520</v>
      </c>
      <c r="C29" s="17"/>
      <c r="D29" s="17"/>
      <c r="E29" s="17">
        <v>0</v>
      </c>
      <c r="F29" s="17"/>
      <c r="G29" s="17">
        <v>0</v>
      </c>
      <c r="H29" s="17">
        <v>0</v>
      </c>
      <c r="I29" s="17">
        <v>50386</v>
      </c>
      <c r="J29" s="30">
        <f t="shared" si="3"/>
        <v>0</v>
      </c>
      <c r="K29" s="11"/>
      <c r="L29" s="11"/>
    </row>
    <row r="30" spans="1:12" x14ac:dyDescent="0.3">
      <c r="A30" s="32" t="s">
        <v>18</v>
      </c>
      <c r="B30" s="16">
        <v>3543679</v>
      </c>
      <c r="C30" s="17"/>
      <c r="D30" s="17"/>
      <c r="E30" s="17">
        <v>0</v>
      </c>
      <c r="F30" s="17"/>
      <c r="G30" s="17">
        <v>0</v>
      </c>
      <c r="H30" s="17">
        <v>116112</v>
      </c>
      <c r="I30" s="17">
        <v>0</v>
      </c>
      <c r="J30" s="30">
        <f t="shared" si="3"/>
        <v>116112</v>
      </c>
      <c r="K30" s="11"/>
      <c r="L30" s="11"/>
    </row>
    <row r="31" spans="1:12" ht="33" x14ac:dyDescent="0.3">
      <c r="A31" s="32" t="s">
        <v>19</v>
      </c>
      <c r="B31" s="16">
        <v>46000</v>
      </c>
      <c r="C31" s="17"/>
      <c r="D31" s="17"/>
      <c r="E31" s="17">
        <v>0</v>
      </c>
      <c r="F31" s="17"/>
      <c r="G31" s="17">
        <v>0</v>
      </c>
      <c r="H31" s="17">
        <v>0</v>
      </c>
      <c r="I31" s="17">
        <v>0</v>
      </c>
      <c r="J31" s="30">
        <f t="shared" si="3"/>
        <v>0</v>
      </c>
      <c r="K31" s="11"/>
      <c r="L31" s="11"/>
    </row>
    <row r="32" spans="1:12" ht="33" x14ac:dyDescent="0.3">
      <c r="A32" s="32" t="s">
        <v>20</v>
      </c>
      <c r="B32" s="16">
        <v>20959200</v>
      </c>
      <c r="C32" s="17"/>
      <c r="D32" s="17"/>
      <c r="E32" s="17">
        <v>0</v>
      </c>
      <c r="F32" s="17"/>
      <c r="G32" s="17">
        <v>0</v>
      </c>
      <c r="H32" s="17">
        <v>0</v>
      </c>
      <c r="I32" s="17">
        <v>0</v>
      </c>
      <c r="J32" s="30">
        <f t="shared" si="3"/>
        <v>0</v>
      </c>
      <c r="K32" s="11"/>
      <c r="L32" s="11"/>
    </row>
    <row r="33" spans="1:12" ht="33" x14ac:dyDescent="0.3">
      <c r="A33" s="32" t="s">
        <v>21</v>
      </c>
      <c r="B33" s="16">
        <v>858685</v>
      </c>
      <c r="C33" s="17"/>
      <c r="D33" s="17"/>
      <c r="E33" s="17">
        <v>0</v>
      </c>
      <c r="F33" s="17"/>
      <c r="G33" s="17">
        <v>0</v>
      </c>
      <c r="H33" s="17">
        <v>0</v>
      </c>
      <c r="I33" s="17">
        <v>0</v>
      </c>
      <c r="J33" s="30">
        <f t="shared" si="3"/>
        <v>0</v>
      </c>
      <c r="K33" s="11"/>
      <c r="L33" s="11"/>
    </row>
    <row r="34" spans="1:12" ht="49.5" x14ac:dyDescent="0.3">
      <c r="A34" s="32" t="s">
        <v>22</v>
      </c>
      <c r="B34" s="16">
        <v>73000</v>
      </c>
      <c r="C34" s="17"/>
      <c r="D34" s="17"/>
      <c r="E34" s="17">
        <v>0</v>
      </c>
      <c r="F34" s="17"/>
      <c r="G34" s="17">
        <v>0</v>
      </c>
      <c r="H34" s="17">
        <v>0</v>
      </c>
      <c r="I34" s="17">
        <v>0</v>
      </c>
      <c r="J34" s="30">
        <f t="shared" si="3"/>
        <v>0</v>
      </c>
      <c r="K34" s="11"/>
      <c r="L34" s="11"/>
    </row>
    <row r="35" spans="1:12" ht="49.5" x14ac:dyDescent="0.3">
      <c r="A35" s="32" t="s">
        <v>23</v>
      </c>
      <c r="B35" s="16">
        <v>13480971</v>
      </c>
      <c r="C35" s="17"/>
      <c r="D35" s="17"/>
      <c r="E35" s="17">
        <v>271837.07</v>
      </c>
      <c r="F35" s="17"/>
      <c r="G35" s="17">
        <v>161554.16</v>
      </c>
      <c r="H35" s="17">
        <v>607800.78</v>
      </c>
      <c r="I35" s="17">
        <v>578270.1</v>
      </c>
      <c r="J35" s="30">
        <f t="shared" si="3"/>
        <v>1041192.01</v>
      </c>
      <c r="K35" s="11"/>
      <c r="L35" s="11"/>
    </row>
    <row r="36" spans="1:12" ht="66" x14ac:dyDescent="0.3">
      <c r="A36" s="32" t="s">
        <v>38</v>
      </c>
      <c r="B36" s="16">
        <v>0</v>
      </c>
      <c r="C36" s="17"/>
      <c r="D36" s="17"/>
      <c r="E36" s="17"/>
      <c r="F36" s="17"/>
      <c r="G36" s="17"/>
      <c r="H36" s="17"/>
      <c r="I36" s="17">
        <v>0</v>
      </c>
      <c r="J36" s="30">
        <f t="shared" si="3"/>
        <v>0</v>
      </c>
      <c r="K36" s="11"/>
      <c r="L36" s="11"/>
    </row>
    <row r="37" spans="1:12" ht="33" x14ac:dyDescent="0.3">
      <c r="A37" s="32" t="s">
        <v>24</v>
      </c>
      <c r="B37" s="16">
        <v>13020215</v>
      </c>
      <c r="C37" s="17"/>
      <c r="D37" s="17"/>
      <c r="E37" s="17"/>
      <c r="F37" s="17"/>
      <c r="G37" s="17"/>
      <c r="H37" s="17"/>
      <c r="I37" s="17">
        <v>41910.86</v>
      </c>
      <c r="J37" s="30">
        <f t="shared" si="3"/>
        <v>0</v>
      </c>
      <c r="K37" s="11"/>
      <c r="L37" s="11"/>
    </row>
    <row r="38" spans="1:12" ht="30" x14ac:dyDescent="0.3">
      <c r="A38" s="29" t="s">
        <v>25</v>
      </c>
      <c r="B38" s="15">
        <f>+B39+B44</f>
        <v>332411501</v>
      </c>
      <c r="C38" s="15">
        <f t="shared" ref="C38:I38" si="6">+C39+C44</f>
        <v>0</v>
      </c>
      <c r="D38" s="15">
        <f t="shared" si="6"/>
        <v>24250982.050000001</v>
      </c>
      <c r="E38" s="15">
        <f t="shared" si="6"/>
        <v>46597285.520000003</v>
      </c>
      <c r="F38" s="15">
        <f t="shared" si="6"/>
        <v>26834202.530000001</v>
      </c>
      <c r="G38" s="15">
        <f t="shared" si="6"/>
        <v>27881004.329999998</v>
      </c>
      <c r="H38" s="15">
        <f t="shared" si="6"/>
        <v>27134555.289999999</v>
      </c>
      <c r="I38" s="15">
        <f t="shared" si="6"/>
        <v>26455609.489999998</v>
      </c>
      <c r="J38" s="30">
        <f t="shared" si="3"/>
        <v>152698029.72</v>
      </c>
      <c r="K38" s="11"/>
      <c r="L38" s="11"/>
    </row>
    <row r="39" spans="1:12" ht="49.5" x14ac:dyDescent="0.3">
      <c r="A39" s="32" t="s">
        <v>26</v>
      </c>
      <c r="B39" s="16">
        <v>331911501</v>
      </c>
      <c r="C39" s="16"/>
      <c r="D39" s="16">
        <v>24250982.050000001</v>
      </c>
      <c r="E39" s="16">
        <v>46597285.520000003</v>
      </c>
      <c r="F39" s="16">
        <v>26834202.530000001</v>
      </c>
      <c r="G39" s="16">
        <v>27881004.329999998</v>
      </c>
      <c r="H39" s="16">
        <v>27134555.289999999</v>
      </c>
      <c r="I39" s="16">
        <v>26455609.489999998</v>
      </c>
      <c r="J39" s="30">
        <f t="shared" si="3"/>
        <v>152698029.72</v>
      </c>
      <c r="K39" s="11"/>
      <c r="L39" s="11"/>
    </row>
    <row r="40" spans="1:12" ht="49.5" x14ac:dyDescent="0.3">
      <c r="A40" s="32" t="s">
        <v>39</v>
      </c>
      <c r="B40" s="16">
        <v>0</v>
      </c>
      <c r="C40" s="17"/>
      <c r="D40" s="17"/>
      <c r="E40" s="17"/>
      <c r="F40" s="17"/>
      <c r="G40" s="17"/>
      <c r="H40" s="17"/>
      <c r="I40" s="17"/>
      <c r="J40" s="30">
        <f t="shared" si="3"/>
        <v>0</v>
      </c>
      <c r="K40" s="11"/>
      <c r="L40" s="11"/>
    </row>
    <row r="41" spans="1:12" ht="49.5" x14ac:dyDescent="0.3">
      <c r="A41" s="32" t="s">
        <v>40</v>
      </c>
      <c r="B41" s="16">
        <v>0</v>
      </c>
      <c r="C41" s="17"/>
      <c r="D41" s="17"/>
      <c r="E41" s="17"/>
      <c r="F41" s="17"/>
      <c r="G41" s="17"/>
      <c r="H41" s="17"/>
      <c r="I41" s="17"/>
      <c r="J41" s="30">
        <f t="shared" si="3"/>
        <v>0</v>
      </c>
      <c r="K41" s="11"/>
      <c r="L41" s="11"/>
    </row>
    <row r="42" spans="1:12" ht="49.5" x14ac:dyDescent="0.3">
      <c r="A42" s="32" t="s">
        <v>41</v>
      </c>
      <c r="B42" s="16">
        <v>0</v>
      </c>
      <c r="C42" s="17"/>
      <c r="D42" s="17"/>
      <c r="E42" s="17"/>
      <c r="F42" s="17"/>
      <c r="G42" s="17"/>
      <c r="H42" s="17"/>
      <c r="I42" s="17"/>
      <c r="J42" s="30">
        <f t="shared" si="3"/>
        <v>0</v>
      </c>
      <c r="K42" s="11"/>
      <c r="L42" s="11"/>
    </row>
    <row r="43" spans="1:12" ht="49.5" x14ac:dyDescent="0.3">
      <c r="A43" s="32" t="s">
        <v>42</v>
      </c>
      <c r="B43" s="16">
        <v>0</v>
      </c>
      <c r="C43" s="17"/>
      <c r="D43" s="17"/>
      <c r="E43" s="17"/>
      <c r="F43" s="17"/>
      <c r="G43" s="17"/>
      <c r="H43" s="17"/>
      <c r="I43" s="17"/>
      <c r="J43" s="30">
        <f t="shared" si="3"/>
        <v>0</v>
      </c>
      <c r="K43" s="11"/>
      <c r="L43" s="11"/>
    </row>
    <row r="44" spans="1:12" ht="49.5" x14ac:dyDescent="0.3">
      <c r="A44" s="32" t="s">
        <v>27</v>
      </c>
      <c r="B44" s="16">
        <v>500000</v>
      </c>
      <c r="C44" s="17"/>
      <c r="D44" s="17"/>
      <c r="E44" s="17"/>
      <c r="F44" s="17"/>
      <c r="G44" s="17"/>
      <c r="H44" s="17"/>
      <c r="I44" s="17"/>
      <c r="J44" s="30">
        <f t="shared" si="3"/>
        <v>0</v>
      </c>
      <c r="K44" s="11"/>
      <c r="L44" s="11"/>
    </row>
    <row r="45" spans="1:12" ht="49.5" x14ac:dyDescent="0.3">
      <c r="A45" s="32" t="s">
        <v>43</v>
      </c>
      <c r="B45" s="20"/>
      <c r="C45" s="17"/>
      <c r="D45" s="17"/>
      <c r="E45" s="17"/>
      <c r="F45" s="17"/>
      <c r="G45" s="17"/>
      <c r="H45" s="17"/>
      <c r="I45" s="17"/>
      <c r="J45" s="30">
        <f t="shared" si="3"/>
        <v>0</v>
      </c>
      <c r="K45" s="11"/>
      <c r="L45" s="11"/>
    </row>
    <row r="46" spans="1:12" ht="30" x14ac:dyDescent="0.3">
      <c r="A46" s="29" t="s">
        <v>44</v>
      </c>
      <c r="B46" s="16"/>
      <c r="C46" s="17"/>
      <c r="D46" s="17"/>
      <c r="E46" s="17"/>
      <c r="F46" s="17"/>
      <c r="G46" s="17"/>
      <c r="H46" s="17"/>
      <c r="I46" s="17"/>
      <c r="J46" s="30">
        <f t="shared" si="3"/>
        <v>0</v>
      </c>
      <c r="K46" s="11"/>
      <c r="L46" s="11"/>
    </row>
    <row r="47" spans="1:12" ht="33" x14ac:dyDescent="0.3">
      <c r="A47" s="32" t="s">
        <v>45</v>
      </c>
      <c r="B47" s="16"/>
      <c r="C47" s="17"/>
      <c r="D47" s="17"/>
      <c r="E47" s="17"/>
      <c r="F47" s="17"/>
      <c r="G47" s="17"/>
      <c r="H47" s="17"/>
      <c r="I47" s="17"/>
      <c r="J47" s="30">
        <f t="shared" si="3"/>
        <v>0</v>
      </c>
      <c r="K47" s="11"/>
      <c r="L47" s="11"/>
    </row>
    <row r="48" spans="1:12" ht="49.5" x14ac:dyDescent="0.3">
      <c r="A48" s="32" t="s">
        <v>46</v>
      </c>
      <c r="B48" s="16"/>
      <c r="C48" s="17"/>
      <c r="D48" s="17"/>
      <c r="E48" s="17"/>
      <c r="F48" s="17"/>
      <c r="G48" s="17"/>
      <c r="H48" s="17"/>
      <c r="I48" s="17"/>
      <c r="J48" s="30">
        <f t="shared" si="3"/>
        <v>0</v>
      </c>
      <c r="K48" s="11"/>
      <c r="L48" s="11"/>
    </row>
    <row r="49" spans="1:12" ht="49.5" x14ac:dyDescent="0.3">
      <c r="A49" s="32" t="s">
        <v>47</v>
      </c>
      <c r="B49" s="16"/>
      <c r="C49" s="17"/>
      <c r="D49" s="17"/>
      <c r="E49" s="17"/>
      <c r="F49" s="17"/>
      <c r="G49" s="17"/>
      <c r="H49" s="17"/>
      <c r="I49" s="17"/>
      <c r="J49" s="30">
        <f t="shared" si="3"/>
        <v>0</v>
      </c>
      <c r="K49" s="11"/>
      <c r="L49" s="11"/>
    </row>
    <row r="50" spans="1:12" ht="49.5" x14ac:dyDescent="0.3">
      <c r="A50" s="32" t="s">
        <v>48</v>
      </c>
      <c r="B50" s="16"/>
      <c r="C50" s="17"/>
      <c r="D50" s="17"/>
      <c r="E50" s="17"/>
      <c r="F50" s="17"/>
      <c r="G50" s="17"/>
      <c r="H50" s="17"/>
      <c r="I50" s="17"/>
      <c r="J50" s="30">
        <f t="shared" si="3"/>
        <v>0</v>
      </c>
      <c r="K50" s="11"/>
      <c r="L50" s="11"/>
    </row>
    <row r="51" spans="1:12" ht="49.5" x14ac:dyDescent="0.3">
      <c r="A51" s="32" t="s">
        <v>49</v>
      </c>
      <c r="B51" s="16"/>
      <c r="C51" s="17"/>
      <c r="D51" s="17"/>
      <c r="E51" s="17"/>
      <c r="F51" s="17"/>
      <c r="G51" s="17"/>
      <c r="H51" s="17"/>
      <c r="I51" s="17"/>
      <c r="J51" s="30">
        <f t="shared" si="3"/>
        <v>0</v>
      </c>
      <c r="K51" s="11"/>
      <c r="L51" s="11"/>
    </row>
    <row r="52" spans="1:12" ht="33" x14ac:dyDescent="0.3">
      <c r="A52" s="32" t="s">
        <v>50</v>
      </c>
      <c r="B52" s="16"/>
      <c r="C52" s="17"/>
      <c r="D52" s="17"/>
      <c r="E52" s="17"/>
      <c r="F52" s="17"/>
      <c r="G52" s="17"/>
      <c r="H52" s="17"/>
      <c r="I52" s="17"/>
      <c r="J52" s="30">
        <f t="shared" si="3"/>
        <v>0</v>
      </c>
      <c r="K52" s="11"/>
      <c r="L52" s="11"/>
    </row>
    <row r="53" spans="1:12" ht="49.5" x14ac:dyDescent="0.3">
      <c r="A53" s="32" t="s">
        <v>51</v>
      </c>
      <c r="B53" s="15"/>
      <c r="C53" s="17"/>
      <c r="D53" s="17"/>
      <c r="E53" s="17"/>
      <c r="F53" s="17"/>
      <c r="G53" s="17"/>
      <c r="H53" s="17"/>
      <c r="I53" s="17"/>
      <c r="J53" s="30">
        <f t="shared" si="3"/>
        <v>0</v>
      </c>
      <c r="K53" s="11"/>
      <c r="L53" s="11"/>
    </row>
    <row r="54" spans="1:12" ht="30" x14ac:dyDescent="0.3">
      <c r="A54" s="29" t="s">
        <v>28</v>
      </c>
      <c r="B54" s="15">
        <f>+B55+B56+B57+B58+B59+B60+B62</f>
        <v>60010714</v>
      </c>
      <c r="C54" s="21"/>
      <c r="D54" s="21"/>
      <c r="E54" s="21"/>
      <c r="F54" s="21">
        <f>+F55</f>
        <v>158570.19</v>
      </c>
      <c r="G54" s="21">
        <f>+G55</f>
        <v>0</v>
      </c>
      <c r="H54" s="21">
        <f>+H55</f>
        <v>0</v>
      </c>
      <c r="I54" s="21"/>
      <c r="J54" s="30">
        <f t="shared" si="3"/>
        <v>158570.19</v>
      </c>
      <c r="K54" s="11"/>
      <c r="L54" s="11"/>
    </row>
    <row r="55" spans="1:12" x14ac:dyDescent="0.3">
      <c r="A55" s="32" t="s">
        <v>29</v>
      </c>
      <c r="B55" s="16">
        <v>7205900</v>
      </c>
      <c r="C55" s="17"/>
      <c r="D55" s="17"/>
      <c r="E55" s="17"/>
      <c r="F55" s="17">
        <v>158570.19</v>
      </c>
      <c r="G55" s="17"/>
      <c r="H55" s="17"/>
      <c r="I55" s="17"/>
      <c r="J55" s="30">
        <f t="shared" si="3"/>
        <v>158570.19</v>
      </c>
      <c r="K55" s="11"/>
      <c r="L55" s="11"/>
    </row>
    <row r="56" spans="1:12" ht="33" x14ac:dyDescent="0.3">
      <c r="A56" s="32" t="s">
        <v>30</v>
      </c>
      <c r="B56" s="16">
        <v>1900000</v>
      </c>
      <c r="C56" s="17"/>
      <c r="D56" s="17"/>
      <c r="E56" s="17"/>
      <c r="F56" s="17"/>
      <c r="G56" s="17"/>
      <c r="H56" s="17"/>
      <c r="I56" s="17"/>
      <c r="J56" s="30">
        <f t="shared" si="3"/>
        <v>0</v>
      </c>
      <c r="K56" s="11"/>
      <c r="L56" s="11"/>
    </row>
    <row r="57" spans="1:12" ht="49.5" x14ac:dyDescent="0.3">
      <c r="A57" s="32" t="s">
        <v>31</v>
      </c>
      <c r="B57" s="16">
        <v>2422874</v>
      </c>
      <c r="C57" s="17"/>
      <c r="D57" s="17"/>
      <c r="E57" s="17"/>
      <c r="F57" s="17"/>
      <c r="G57" s="17"/>
      <c r="H57" s="17"/>
      <c r="I57" s="17"/>
      <c r="J57" s="30">
        <f t="shared" si="3"/>
        <v>0</v>
      </c>
      <c r="K57" s="11"/>
      <c r="L57" s="11"/>
    </row>
    <row r="58" spans="1:12" ht="49.5" x14ac:dyDescent="0.3">
      <c r="A58" s="32" t="s">
        <v>32</v>
      </c>
      <c r="B58" s="16">
        <v>42377840</v>
      </c>
      <c r="C58" s="17"/>
      <c r="D58" s="17"/>
      <c r="E58" s="17"/>
      <c r="F58" s="17"/>
      <c r="G58" s="17"/>
      <c r="H58" s="17"/>
      <c r="I58" s="17"/>
      <c r="J58" s="30">
        <f t="shared" si="3"/>
        <v>0</v>
      </c>
      <c r="K58" s="11"/>
      <c r="L58" s="11"/>
    </row>
    <row r="59" spans="1:12" ht="33" x14ac:dyDescent="0.3">
      <c r="A59" s="32" t="s">
        <v>33</v>
      </c>
      <c r="B59" s="16">
        <v>2680000</v>
      </c>
      <c r="C59" s="17"/>
      <c r="D59" s="17"/>
      <c r="E59" s="17"/>
      <c r="F59" s="17"/>
      <c r="G59" s="17"/>
      <c r="H59" s="17"/>
      <c r="I59" s="17"/>
      <c r="J59" s="30">
        <f t="shared" si="3"/>
        <v>0</v>
      </c>
      <c r="K59" s="11"/>
      <c r="L59" s="11"/>
    </row>
    <row r="60" spans="1:12" ht="33" x14ac:dyDescent="0.3">
      <c r="A60" s="32" t="s">
        <v>52</v>
      </c>
      <c r="B60" s="16">
        <v>130000</v>
      </c>
      <c r="C60" s="17"/>
      <c r="D60" s="17"/>
      <c r="E60" s="17"/>
      <c r="F60" s="17"/>
      <c r="G60" s="17"/>
      <c r="H60" s="17"/>
      <c r="I60" s="17"/>
      <c r="J60" s="30">
        <f t="shared" si="3"/>
        <v>0</v>
      </c>
      <c r="K60" s="11"/>
      <c r="L60" s="11"/>
    </row>
    <row r="61" spans="1:12" ht="33" x14ac:dyDescent="0.3">
      <c r="A61" s="32" t="s">
        <v>53</v>
      </c>
      <c r="B61" s="16">
        <v>0</v>
      </c>
      <c r="C61" s="17"/>
      <c r="D61" s="17"/>
      <c r="E61" s="17"/>
      <c r="F61" s="17"/>
      <c r="G61" s="17"/>
      <c r="H61" s="17"/>
      <c r="I61" s="17"/>
      <c r="J61" s="30">
        <f t="shared" si="3"/>
        <v>0</v>
      </c>
      <c r="K61" s="11"/>
      <c r="L61" s="11"/>
    </row>
    <row r="62" spans="1:12" x14ac:dyDescent="0.3">
      <c r="A62" s="32" t="s">
        <v>34</v>
      </c>
      <c r="B62" s="16">
        <v>3294100</v>
      </c>
      <c r="C62" s="17"/>
      <c r="D62" s="17"/>
      <c r="E62" s="17"/>
      <c r="F62" s="17"/>
      <c r="G62" s="17"/>
      <c r="H62" s="17"/>
      <c r="I62" s="17"/>
      <c r="J62" s="30">
        <f t="shared" si="3"/>
        <v>0</v>
      </c>
      <c r="K62" s="11"/>
      <c r="L62" s="11"/>
    </row>
    <row r="63" spans="1:12" ht="49.5" x14ac:dyDescent="0.3">
      <c r="A63" s="32" t="s">
        <v>54</v>
      </c>
      <c r="B63" s="15">
        <v>0</v>
      </c>
      <c r="C63" s="17"/>
      <c r="D63" s="17"/>
      <c r="E63" s="17"/>
      <c r="F63" s="17"/>
      <c r="G63" s="17"/>
      <c r="H63" s="17"/>
      <c r="I63" s="17"/>
      <c r="J63" s="30">
        <f t="shared" si="3"/>
        <v>0</v>
      </c>
      <c r="K63" s="11"/>
      <c r="L63" s="11"/>
    </row>
    <row r="64" spans="1:12" x14ac:dyDescent="0.3">
      <c r="A64" s="29" t="s">
        <v>55</v>
      </c>
      <c r="B64" s="15">
        <v>600000</v>
      </c>
      <c r="C64" s="17"/>
      <c r="D64" s="17"/>
      <c r="E64" s="17"/>
      <c r="F64" s="17"/>
      <c r="G64" s="17"/>
      <c r="H64" s="17"/>
      <c r="I64" s="17"/>
      <c r="J64" s="30">
        <f t="shared" si="3"/>
        <v>0</v>
      </c>
      <c r="K64" s="11"/>
      <c r="L64" s="11"/>
    </row>
    <row r="65" spans="1:12" ht="33" x14ac:dyDescent="0.3">
      <c r="A65" s="32" t="s">
        <v>56</v>
      </c>
      <c r="B65" s="16">
        <v>600000</v>
      </c>
      <c r="C65" s="17"/>
      <c r="D65" s="17"/>
      <c r="E65" s="17"/>
      <c r="F65" s="17"/>
      <c r="G65" s="17"/>
      <c r="H65" s="17"/>
      <c r="I65" s="17"/>
      <c r="J65" s="30">
        <f t="shared" si="3"/>
        <v>0</v>
      </c>
      <c r="K65" s="11"/>
      <c r="L65" s="11"/>
    </row>
    <row r="66" spans="1:12" x14ac:dyDescent="0.3">
      <c r="A66" s="32" t="s">
        <v>57</v>
      </c>
      <c r="B66" s="16"/>
      <c r="C66" s="17"/>
      <c r="D66" s="17"/>
      <c r="E66" s="17"/>
      <c r="F66" s="17"/>
      <c r="G66" s="17"/>
      <c r="H66" s="17"/>
      <c r="I66" s="17"/>
      <c r="J66" s="30">
        <f t="shared" si="3"/>
        <v>0</v>
      </c>
      <c r="K66" s="11"/>
      <c r="L66" s="11"/>
    </row>
    <row r="67" spans="1:12" ht="33" x14ac:dyDescent="0.3">
      <c r="A67" s="32" t="s">
        <v>58</v>
      </c>
      <c r="B67" s="16"/>
      <c r="C67" s="17"/>
      <c r="D67" s="17"/>
      <c r="E67" s="17"/>
      <c r="F67" s="17"/>
      <c r="G67" s="17"/>
      <c r="H67" s="17"/>
      <c r="I67" s="17"/>
      <c r="J67" s="30">
        <f t="shared" si="3"/>
        <v>0</v>
      </c>
      <c r="K67" s="11"/>
      <c r="L67" s="11"/>
    </row>
    <row r="68" spans="1:12" ht="66" x14ac:dyDescent="0.3">
      <c r="A68" s="32" t="s">
        <v>59</v>
      </c>
      <c r="B68" s="16"/>
      <c r="C68" s="17"/>
      <c r="D68" s="17"/>
      <c r="E68" s="17"/>
      <c r="F68" s="17"/>
      <c r="G68" s="17"/>
      <c r="H68" s="17"/>
      <c r="I68" s="17"/>
      <c r="J68" s="30">
        <f t="shared" si="3"/>
        <v>0</v>
      </c>
      <c r="K68" s="11"/>
      <c r="L68" s="11"/>
    </row>
    <row r="69" spans="1:12" ht="45" x14ac:dyDescent="0.3">
      <c r="A69" s="29" t="s">
        <v>60</v>
      </c>
      <c r="B69" s="20"/>
      <c r="C69" s="17"/>
      <c r="D69" s="17"/>
      <c r="E69" s="17"/>
      <c r="F69" s="17"/>
      <c r="G69" s="17"/>
      <c r="H69" s="17"/>
      <c r="I69" s="17"/>
      <c r="J69" s="30">
        <f t="shared" si="3"/>
        <v>0</v>
      </c>
      <c r="K69" s="11"/>
      <c r="L69" s="11"/>
    </row>
    <row r="70" spans="1:12" ht="33" x14ac:dyDescent="0.3">
      <c r="A70" s="32" t="s">
        <v>61</v>
      </c>
      <c r="B70" s="16"/>
      <c r="C70" s="17"/>
      <c r="D70" s="17"/>
      <c r="E70" s="17"/>
      <c r="F70" s="17"/>
      <c r="G70" s="17"/>
      <c r="H70" s="17"/>
      <c r="I70" s="17"/>
      <c r="J70" s="30">
        <f t="shared" si="3"/>
        <v>0</v>
      </c>
      <c r="K70" s="11"/>
      <c r="L70" s="11"/>
    </row>
    <row r="71" spans="1:12" ht="49.5" x14ac:dyDescent="0.3">
      <c r="A71" s="32" t="s">
        <v>62</v>
      </c>
      <c r="B71" s="16"/>
      <c r="C71" s="17"/>
      <c r="D71" s="17"/>
      <c r="E71" s="17"/>
      <c r="F71" s="17"/>
      <c r="G71" s="17"/>
      <c r="H71" s="17"/>
      <c r="I71" s="17"/>
      <c r="J71" s="30">
        <f t="shared" si="3"/>
        <v>0</v>
      </c>
      <c r="K71" s="11"/>
      <c r="L71" s="11"/>
    </row>
    <row r="72" spans="1:12" x14ac:dyDescent="0.3">
      <c r="A72" s="29" t="s">
        <v>63</v>
      </c>
      <c r="B72" s="16"/>
      <c r="C72" s="17"/>
      <c r="D72" s="17"/>
      <c r="E72" s="17"/>
      <c r="F72" s="17"/>
      <c r="G72" s="17"/>
      <c r="H72" s="17"/>
      <c r="I72" s="17"/>
      <c r="J72" s="30">
        <f t="shared" si="3"/>
        <v>0</v>
      </c>
      <c r="K72" s="11"/>
      <c r="L72" s="11"/>
    </row>
    <row r="73" spans="1:12" ht="33" x14ac:dyDescent="0.3">
      <c r="A73" s="32" t="s">
        <v>64</v>
      </c>
      <c r="B73" s="16"/>
      <c r="C73" s="17"/>
      <c r="D73" s="17"/>
      <c r="E73" s="17"/>
      <c r="F73" s="17"/>
      <c r="G73" s="17"/>
      <c r="H73" s="17"/>
      <c r="I73" s="17"/>
      <c r="J73" s="30">
        <f t="shared" si="3"/>
        <v>0</v>
      </c>
      <c r="K73" s="11"/>
      <c r="L73" s="11"/>
    </row>
    <row r="74" spans="1:12" ht="33" x14ac:dyDescent="0.3">
      <c r="A74" s="32" t="s">
        <v>65</v>
      </c>
      <c r="B74" s="16"/>
      <c r="C74" s="17"/>
      <c r="D74" s="17"/>
      <c r="E74" s="17"/>
      <c r="F74" s="17"/>
      <c r="G74" s="17"/>
      <c r="H74" s="17"/>
      <c r="I74" s="17"/>
      <c r="J74" s="30">
        <f t="shared" si="3"/>
        <v>0</v>
      </c>
      <c r="K74" s="11"/>
      <c r="L74" s="11"/>
    </row>
    <row r="75" spans="1:12" ht="49.5" x14ac:dyDescent="0.3">
      <c r="A75" s="32" t="s">
        <v>66</v>
      </c>
      <c r="B75" s="16"/>
      <c r="C75" s="17"/>
      <c r="D75" s="17"/>
      <c r="E75" s="17"/>
      <c r="F75" s="17"/>
      <c r="G75" s="17"/>
      <c r="H75" s="17"/>
      <c r="I75" s="17"/>
      <c r="J75" s="30">
        <f t="shared" si="3"/>
        <v>0</v>
      </c>
      <c r="K75" s="11"/>
      <c r="L75" s="11"/>
    </row>
    <row r="76" spans="1:12" x14ac:dyDescent="0.3">
      <c r="A76" s="31" t="s">
        <v>35</v>
      </c>
      <c r="B76" s="22"/>
      <c r="C76" s="17"/>
      <c r="D76" s="17"/>
      <c r="E76" s="17"/>
      <c r="F76" s="17"/>
      <c r="G76" s="17"/>
      <c r="H76" s="17"/>
      <c r="I76" s="17"/>
      <c r="J76" s="30">
        <f t="shared" ref="J76:J88" si="7">SUM(C76:H76)</f>
        <v>0</v>
      </c>
      <c r="K76" s="11"/>
      <c r="L76" s="11"/>
    </row>
    <row r="77" spans="1:12" x14ac:dyDescent="0.3">
      <c r="A77" s="32"/>
      <c r="B77" s="23"/>
      <c r="C77" s="17"/>
      <c r="D77" s="17"/>
      <c r="E77" s="17"/>
      <c r="F77" s="17"/>
      <c r="G77" s="17"/>
      <c r="H77" s="17"/>
      <c r="I77" s="17"/>
      <c r="J77" s="30">
        <f t="shared" si="7"/>
        <v>0</v>
      </c>
      <c r="K77" s="11"/>
      <c r="L77" s="11"/>
    </row>
    <row r="78" spans="1:12" ht="30" x14ac:dyDescent="0.3">
      <c r="A78" s="29" t="s">
        <v>67</v>
      </c>
      <c r="B78" s="20"/>
      <c r="C78" s="17"/>
      <c r="D78" s="17"/>
      <c r="E78" s="17"/>
      <c r="F78" s="17"/>
      <c r="G78" s="17"/>
      <c r="H78" s="17"/>
      <c r="I78" s="17"/>
      <c r="J78" s="30">
        <f t="shared" si="7"/>
        <v>0</v>
      </c>
      <c r="K78" s="11"/>
      <c r="L78" s="11"/>
    </row>
    <row r="79" spans="1:12" ht="30" x14ac:dyDescent="0.3">
      <c r="A79" s="29" t="s">
        <v>68</v>
      </c>
      <c r="B79" s="20"/>
      <c r="C79" s="17"/>
      <c r="D79" s="17"/>
      <c r="E79" s="17"/>
      <c r="F79" s="17"/>
      <c r="G79" s="17"/>
      <c r="H79" s="17"/>
      <c r="I79" s="17"/>
      <c r="J79" s="30">
        <f t="shared" si="7"/>
        <v>0</v>
      </c>
      <c r="K79" s="11"/>
      <c r="L79" s="11"/>
    </row>
    <row r="80" spans="1:12" ht="49.5" x14ac:dyDescent="0.3">
      <c r="A80" s="32" t="s">
        <v>69</v>
      </c>
      <c r="B80" s="16"/>
      <c r="C80" s="17"/>
      <c r="D80" s="17"/>
      <c r="E80" s="17"/>
      <c r="F80" s="17"/>
      <c r="G80" s="17"/>
      <c r="H80" s="17"/>
      <c r="I80" s="17"/>
      <c r="J80" s="30">
        <f t="shared" si="7"/>
        <v>0</v>
      </c>
      <c r="K80" s="11"/>
      <c r="L80" s="11"/>
    </row>
    <row r="81" spans="1:12" ht="49.5" x14ac:dyDescent="0.3">
      <c r="A81" s="32" t="s">
        <v>70</v>
      </c>
      <c r="B81" s="16"/>
      <c r="C81" s="17"/>
      <c r="D81" s="17"/>
      <c r="E81" s="17"/>
      <c r="F81" s="17"/>
      <c r="G81" s="17"/>
      <c r="H81" s="17"/>
      <c r="I81" s="17"/>
      <c r="J81" s="30">
        <f t="shared" si="7"/>
        <v>0</v>
      </c>
      <c r="K81" s="11"/>
      <c r="L81" s="11"/>
    </row>
    <row r="82" spans="1:12" ht="30" x14ac:dyDescent="0.3">
      <c r="A82" s="29" t="s">
        <v>71</v>
      </c>
      <c r="B82" s="20"/>
      <c r="C82" s="17"/>
      <c r="D82" s="17"/>
      <c r="E82" s="17"/>
      <c r="F82" s="17"/>
      <c r="G82" s="17"/>
      <c r="H82" s="17"/>
      <c r="I82" s="17"/>
      <c r="J82" s="30">
        <f t="shared" si="7"/>
        <v>0</v>
      </c>
      <c r="K82" s="11"/>
      <c r="L82" s="11"/>
    </row>
    <row r="83" spans="1:12" ht="33" x14ac:dyDescent="0.3">
      <c r="A83" s="32" t="s">
        <v>72</v>
      </c>
      <c r="B83" s="16"/>
      <c r="C83" s="17"/>
      <c r="D83" s="17"/>
      <c r="E83" s="17"/>
      <c r="F83" s="17"/>
      <c r="G83" s="17"/>
      <c r="H83" s="17"/>
      <c r="I83" s="17"/>
      <c r="J83" s="30">
        <f t="shared" si="7"/>
        <v>0</v>
      </c>
      <c r="K83" s="11"/>
      <c r="L83" s="11"/>
    </row>
    <row r="84" spans="1:12" ht="33" x14ac:dyDescent="0.3">
      <c r="A84" s="32" t="s">
        <v>73</v>
      </c>
      <c r="B84" s="16"/>
      <c r="C84" s="17"/>
      <c r="D84" s="17"/>
      <c r="E84" s="17"/>
      <c r="F84" s="17"/>
      <c r="G84" s="17"/>
      <c r="H84" s="17"/>
      <c r="I84" s="17"/>
      <c r="J84" s="30">
        <f t="shared" si="7"/>
        <v>0</v>
      </c>
      <c r="K84" s="11"/>
      <c r="L84" s="11"/>
    </row>
    <row r="85" spans="1:12" ht="30" x14ac:dyDescent="0.3">
      <c r="A85" s="29" t="s">
        <v>74</v>
      </c>
      <c r="B85" s="20"/>
      <c r="C85" s="17"/>
      <c r="D85" s="17"/>
      <c r="E85" s="17"/>
      <c r="F85" s="17"/>
      <c r="G85" s="17"/>
      <c r="H85" s="17"/>
      <c r="I85" s="17"/>
      <c r="J85" s="30">
        <f t="shared" si="7"/>
        <v>0</v>
      </c>
      <c r="K85" s="11"/>
      <c r="L85" s="11"/>
    </row>
    <row r="86" spans="1:12" ht="33" x14ac:dyDescent="0.3">
      <c r="A86" s="32" t="s">
        <v>75</v>
      </c>
      <c r="B86" s="16"/>
      <c r="C86" s="17"/>
      <c r="D86" s="17"/>
      <c r="E86" s="17"/>
      <c r="F86" s="17"/>
      <c r="G86" s="17"/>
      <c r="H86" s="17"/>
      <c r="I86" s="17"/>
      <c r="J86" s="30">
        <f t="shared" si="7"/>
        <v>0</v>
      </c>
      <c r="K86" s="11"/>
      <c r="L86" s="11"/>
    </row>
    <row r="87" spans="1:12" ht="30" x14ac:dyDescent="0.3">
      <c r="A87" s="31" t="s">
        <v>76</v>
      </c>
      <c r="B87" s="22"/>
      <c r="C87" s="17"/>
      <c r="D87" s="17"/>
      <c r="E87" s="17"/>
      <c r="F87" s="17"/>
      <c r="G87" s="17"/>
      <c r="H87" s="17"/>
      <c r="I87" s="17"/>
      <c r="J87" s="30">
        <f t="shared" si="7"/>
        <v>0</v>
      </c>
      <c r="K87" s="11"/>
      <c r="L87" s="11"/>
    </row>
    <row r="88" spans="1:12" x14ac:dyDescent="0.3">
      <c r="A88" s="37"/>
      <c r="B88" s="24"/>
      <c r="C88" s="25"/>
      <c r="D88" s="25"/>
      <c r="E88" s="25"/>
      <c r="F88" s="25"/>
      <c r="G88" s="25"/>
      <c r="H88" s="25"/>
      <c r="I88" s="25"/>
      <c r="J88" s="30">
        <f t="shared" si="7"/>
        <v>0</v>
      </c>
      <c r="K88" s="11"/>
      <c r="L88" s="11"/>
    </row>
    <row r="89" spans="1:12" ht="50.25" thickBot="1" x14ac:dyDescent="0.35">
      <c r="A89" s="33" t="s">
        <v>77</v>
      </c>
      <c r="B89" s="34">
        <f>+B12+B18+B28+B38+B54+B64</f>
        <v>1094220384</v>
      </c>
      <c r="C89" s="34">
        <f t="shared" ref="C89:J89" si="8">+C12+C18+C28+C38+C54</f>
        <v>31894986.039999999</v>
      </c>
      <c r="D89" s="34">
        <f t="shared" si="8"/>
        <v>58171850.170000002</v>
      </c>
      <c r="E89" s="34">
        <f t="shared" si="8"/>
        <v>82161339.719999999</v>
      </c>
      <c r="F89" s="34">
        <f t="shared" si="8"/>
        <v>63937449.859999999</v>
      </c>
      <c r="G89" s="34">
        <f>+G12+G18+G28+G38+G54</f>
        <v>65377989.349999994</v>
      </c>
      <c r="H89" s="34">
        <f>+H12+H18+H28+H38+H54</f>
        <v>66518920.32</v>
      </c>
      <c r="I89" s="34">
        <f>+I12+I18+I28+I38+I54</f>
        <v>73506718.659999996</v>
      </c>
      <c r="J89" s="35">
        <f t="shared" si="8"/>
        <v>368062535.45999998</v>
      </c>
      <c r="K89" s="8"/>
      <c r="L89" s="11"/>
    </row>
    <row r="90" spans="1:12" x14ac:dyDescent="0.3">
      <c r="C90" s="8"/>
      <c r="D90" s="8"/>
      <c r="E90" s="8"/>
      <c r="F90" s="8"/>
      <c r="G90" s="8"/>
      <c r="H90" s="8"/>
      <c r="I90" s="8"/>
      <c r="J90" s="9"/>
    </row>
    <row r="91" spans="1:12" ht="18.75" x14ac:dyDescent="0.3">
      <c r="A91" s="38" t="s">
        <v>78</v>
      </c>
      <c r="I91" s="8"/>
      <c r="J91" s="9"/>
    </row>
    <row r="92" spans="1:12" x14ac:dyDescent="0.3">
      <c r="A92" s="12" t="s">
        <v>80</v>
      </c>
      <c r="I92" s="8"/>
      <c r="J92" s="9"/>
    </row>
    <row r="93" spans="1:12" ht="49.5" x14ac:dyDescent="0.3">
      <c r="A93" s="12" t="s">
        <v>81</v>
      </c>
    </row>
    <row r="94" spans="1:12" ht="33" x14ac:dyDescent="0.3">
      <c r="A94" s="12" t="s">
        <v>79</v>
      </c>
      <c r="J94" s="11"/>
    </row>
    <row r="95" spans="1:12" ht="33" x14ac:dyDescent="0.3">
      <c r="A95" s="12" t="s">
        <v>82</v>
      </c>
      <c r="I95" s="13"/>
      <c r="J95" s="13"/>
    </row>
    <row r="96" spans="1:12" ht="33" x14ac:dyDescent="0.3">
      <c r="A96" s="12" t="s">
        <v>83</v>
      </c>
      <c r="I96" s="13"/>
      <c r="J96" s="13"/>
    </row>
    <row r="97" spans="1:10" ht="194.25" customHeight="1" x14ac:dyDescent="0.3">
      <c r="I97" s="13"/>
      <c r="J97" s="13"/>
    </row>
    <row r="98" spans="1:10" x14ac:dyDescent="0.3">
      <c r="A98" s="12"/>
    </row>
    <row r="99" spans="1:10" x14ac:dyDescent="0.3">
      <c r="A99" s="12"/>
    </row>
    <row r="100" spans="1:10" x14ac:dyDescent="0.3">
      <c r="A100" s="12"/>
    </row>
  </sheetData>
  <mergeCells count="5">
    <mergeCell ref="A4:B4"/>
    <mergeCell ref="A5:J5"/>
    <mergeCell ref="A6:J6"/>
    <mergeCell ref="A7:J7"/>
    <mergeCell ref="A8:J8"/>
  </mergeCells>
  <pageMargins left="0" right="0" top="0" bottom="0" header="0" footer="0"/>
  <pageSetup paperSize="5" scale="50" orientation="portrait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EJECUCION ACUMULADA</vt:lpstr>
      <vt:lpstr>'EJECUCION ACUMULADA'!Área_de_impresión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Natalie Souffront</dc:creator>
  <cp:lastModifiedBy>Alondra Rodriguez</cp:lastModifiedBy>
  <cp:lastPrinted>2022-08-04T18:41:48Z</cp:lastPrinted>
  <dcterms:created xsi:type="dcterms:W3CDTF">2018-04-17T18:57:16Z</dcterms:created>
  <dcterms:modified xsi:type="dcterms:W3CDTF">2022-08-04T18:42:11Z</dcterms:modified>
</cp:coreProperties>
</file>