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ABRIL 2022\"/>
    </mc:Choice>
  </mc:AlternateContent>
  <xr:revisionPtr revIDLastSave="0" documentId="8_{B8BBCFB6-CB78-40C5-A154-BF7E973499B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3" r:id="rId1"/>
  </sheets>
  <definedNames>
    <definedName name="_xlnm.Print_Area" localSheetId="0">'EJECUCION ACUMULADA'!$C$6:$I$102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7" i="3" l="1"/>
  <c r="I18" i="3"/>
  <c r="I19" i="3"/>
  <c r="I20" i="3"/>
  <c r="I21" i="3"/>
  <c r="I23" i="3"/>
  <c r="I24" i="3"/>
  <c r="I25" i="3"/>
  <c r="I26" i="3"/>
  <c r="I27" i="3"/>
  <c r="I28" i="3"/>
  <c r="I29" i="3"/>
  <c r="I30" i="3"/>
  <c r="I31" i="3"/>
  <c r="I33" i="3"/>
  <c r="I34" i="3"/>
  <c r="I35" i="3"/>
  <c r="I36" i="3"/>
  <c r="I37" i="3"/>
  <c r="I38" i="3"/>
  <c r="I39" i="3"/>
  <c r="I40" i="3"/>
  <c r="I41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H58" i="3"/>
  <c r="I58" i="3" s="1"/>
  <c r="H42" i="3"/>
  <c r="H32" i="3"/>
  <c r="H22" i="3"/>
  <c r="H16" i="3"/>
  <c r="H93" i="3" l="1"/>
  <c r="H15" i="3"/>
  <c r="G42" i="3"/>
  <c r="E32" i="3"/>
  <c r="F32" i="3"/>
  <c r="G32" i="3"/>
  <c r="G22" i="3"/>
  <c r="G16" i="3"/>
  <c r="I32" i="3" l="1"/>
  <c r="G93" i="3"/>
  <c r="G15" i="3"/>
  <c r="F42" i="3"/>
  <c r="F22" i="3"/>
  <c r="F16" i="3"/>
  <c r="F93" i="3" l="1"/>
  <c r="F15" i="3"/>
  <c r="E42" i="3" l="1"/>
  <c r="I42" i="3" s="1"/>
  <c r="E22" i="3"/>
  <c r="I22" i="3" s="1"/>
  <c r="E16" i="3"/>
  <c r="I16" i="3" l="1"/>
  <c r="I93" i="3" s="1"/>
  <c r="E15" i="3"/>
  <c r="I15" i="3" s="1"/>
  <c r="D58" i="3" l="1"/>
  <c r="D42" i="3"/>
  <c r="D32" i="3"/>
  <c r="D22" i="3"/>
  <c r="D16" i="3"/>
  <c r="D93" i="3" l="1"/>
  <c r="D15" i="3"/>
  <c r="E93" i="3"/>
  <c r="N15" i="3" l="1"/>
  <c r="O15" i="3" s="1"/>
  <c r="P15" i="3" s="1"/>
  <c r="Q15" i="3" s="1"/>
  <c r="R15" i="3" s="1"/>
  <c r="S15" i="3" s="1"/>
</calcChain>
</file>

<file path=xl/sharedStrings.xml><?xml version="1.0" encoding="utf-8"?>
<sst xmlns="http://schemas.openxmlformats.org/spreadsheetml/2006/main" count="93" uniqueCount="93">
  <si>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</si>
  <si>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</si>
  <si>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</si>
  <si>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</si>
  <si>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</si>
  <si>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</si>
  <si>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</si>
  <si>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</si>
  <si>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</si>
  <si>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</si>
  <si>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</si>
  <si>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</si>
  <si>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</si>
  <si>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</si>
  <si>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</si>
  <si>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</si>
  <si>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</si>
  <si>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</si>
  <si>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</si>
  <si>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</si>
  <si>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</si>
  <si>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</si>
  <si>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</si>
  <si>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</si>
  <si>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</si>
  <si>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</si>
  <si>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</si>
  <si>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</si>
  <si>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</si>
  <si>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</si>
  <si>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</si>
  <si>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</si>
  <si>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</si>
  <si>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</si>
  <si>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</si>
  <si>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</si>
  <si>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</si>
  <si>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</si>
  <si>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</si>
  <si>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</si>
  <si>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</si>
  <si>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</si>
  <si>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</si>
  <si>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</si>
  <si>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</si>
  <si>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</si>
  <si>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</si>
  <si>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</si>
  <si>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</si>
  <si>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</si>
  <si>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</si>
  <si>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</si>
  <si>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</si>
  <si>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</si>
  <si>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</si>
  <si>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</si>
  <si>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</si>
  <si>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</si>
  <si>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</si>
  <si>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</si>
  <si>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</si>
  <si>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</si>
  <si>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</si>
  <si>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</si>
  <si>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</si>
  <si>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</si>
  <si>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</si>
  <si>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</si>
  <si>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</si>
  <si>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</si>
  <si>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</si>
  <si>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</si>
  <si>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</si>
  <si>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</si>
  <si>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</si>
  <si>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</si>
  <si>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</si>
  <si>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</si>
  <si>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</si>
  <si>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</si>
  <si>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</si>
  <si>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</si>
  <si>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</si>
  <si>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</si>
  <si>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 xml:space="preserve">Ejecución de Gastos y Aplicaciones Financieras </t>
  </si>
  <si>
    <t xml:space="preserve">Total </t>
  </si>
  <si>
    <t>TOTAL</t>
  </si>
  <si>
    <t>VALORES En RD$</t>
  </si>
  <si>
    <t>ENERO</t>
  </si>
  <si>
    <t>FEBRERO</t>
  </si>
  <si>
    <t>MARZO</t>
  </si>
  <si>
    <t>ABRIL</t>
  </si>
  <si>
    <t>DESDE 01 DE ENERO HASTA 30 DE ABRIL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</si>
</sst>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sz val="10"/>
      <color theme="1"/>
      <name val="Book Antiqua"/>
      <family val="1"/>
    </font>
    <font>
      <b/>
      <sz val="10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3" fillId="0" borderId="0" xfId="0" applyFont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43" fontId="3" fillId="0" borderId="0" xfId="0" applyNumberFormat="1" applyFont="1"/>
    <xf numFmtId="0" fontId="4" fillId="0" borderId="4" xfId="0" applyFont="1" applyBorder="1" applyAlignment="1">
      <alignment horizontal="left" vertical="center" wrapText="1"/>
    </xf>
    <xf numFmtId="43" fontId="4" fillId="0" borderId="5" xfId="1" applyFont="1" applyBorder="1" applyAlignment="1">
      <alignment horizontal="left" vertical="center" wrapText="1"/>
    </xf>
    <xf numFmtId="43" fontId="4" fillId="0" borderId="6" xfId="0" applyNumberFormat="1" applyFont="1" applyBorder="1"/>
    <xf numFmtId="43" fontId="3" fillId="0" borderId="0" xfId="1" applyFont="1"/>
    <xf numFmtId="0" fontId="4" fillId="0" borderId="2" xfId="0" applyFont="1" applyBorder="1" applyAlignment="1">
      <alignment horizontal="left" vertical="center" wrapText="1"/>
    </xf>
    <xf numFmtId="43" fontId="4" fillId="0" borderId="1" xfId="1" applyFont="1" applyBorder="1" applyAlignment="1">
      <alignment vertical="center" wrapText="1"/>
    </xf>
    <xf numFmtId="43" fontId="4" fillId="0" borderId="3" xfId="0" applyNumberFormat="1" applyFont="1" applyBorder="1"/>
    <xf numFmtId="9" fontId="3" fillId="0" borderId="0" xfId="2" applyFont="1"/>
    <xf numFmtId="0" fontId="3" fillId="0" borderId="2" xfId="0" applyFont="1" applyBorder="1" applyAlignment="1">
      <alignment horizontal="left" vertical="center" wrapText="1" indent="2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0" xfId="0" applyNumberFormat="1" applyFont="1"/>
    <xf numFmtId="4" fontId="3" fillId="0" borderId="1" xfId="0" applyNumberFormat="1" applyFont="1" applyBorder="1"/>
    <xf numFmtId="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43" fontId="4" fillId="0" borderId="1" xfId="1" applyFont="1" applyBorder="1"/>
    <xf numFmtId="0" fontId="4" fillId="2" borderId="2" xfId="0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4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3" fillId="0" borderId="10" xfId="0" applyFont="1" applyBorder="1"/>
    <xf numFmtId="0" fontId="3" fillId="0" borderId="11" xfId="0" applyFont="1" applyBorder="1"/>
    <xf numFmtId="43" fontId="3" fillId="0" borderId="11" xfId="0" applyNumberFormat="1" applyFont="1" applyBorder="1"/>
    <xf numFmtId="43" fontId="4" fillId="0" borderId="12" xfId="0" applyNumberFormat="1" applyFont="1" applyBorder="1"/>
    <xf numFmtId="0" fontId="4" fillId="3" borderId="7" xfId="0" applyFont="1" applyFill="1" applyBorder="1" applyAlignment="1">
      <alignment horizontal="left" vertical="center" wrapText="1"/>
    </xf>
    <xf numFmtId="43" fontId="4" fillId="3" borderId="8" xfId="1" applyFont="1" applyFill="1" applyBorder="1" applyAlignment="1">
      <alignment horizontal="center" vertical="center" wrapText="1"/>
    </xf>
    <xf numFmtId="43" fontId="4" fillId="3" borderId="9" xfId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561975</xdr:colOff>
      <xdr:row>105</xdr:row>
      <xdr:rowOff>38100</xdr:rowOff>
    </xdr:from>
    <xdr:to>
      <xdr:col>3</xdr:col>
      <xdr:colOff>457200</xdr:colOff>
      <xdr:row>110</xdr:row>
      <xdr:rowOff>28575</xdr:rowOff>
    </xdr:to>
    <xdr:sp macro="" textlink="">
      <xdr:nvSpPr>
        <xdr:cNvPr id="5" name="11 CuadroTexto">
          <a:extLst>
            <a:ext uri="{FF2B5EF4-FFF2-40B4-BE49-F238E27FC236}">
              <a16:creationId xmlns:a16="http://schemas.microsoft.com/office/drawing/2014/main" id="{86A2C858-A224-46E4-B451-465D3B858D16}"/>
            </a:ext>
          </a:extLst>
        </xdr:cNvPr>
        <xdr:cNvSpPr txBox="1"/>
      </xdr:nvSpPr>
      <xdr:spPr>
        <a:xfrm>
          <a:off x="1219200" y="29803725"/>
          <a:ext cx="2562225" cy="8477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6</xdr:col>
      <xdr:colOff>752475</xdr:colOff>
      <xdr:row>105</xdr:row>
      <xdr:rowOff>47625</xdr:rowOff>
    </xdr:from>
    <xdr:to>
      <xdr:col>9</xdr:col>
      <xdr:colOff>428625</xdr:colOff>
      <xdr:row>109</xdr:row>
      <xdr:rowOff>133350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69DB8A6A-5468-4CAA-BA04-A44581514079}"/>
            </a:ext>
          </a:extLst>
        </xdr:cNvPr>
        <xdr:cNvSpPr txBox="1"/>
      </xdr:nvSpPr>
      <xdr:spPr>
        <a:xfrm>
          <a:off x="7296150" y="29813250"/>
          <a:ext cx="3048000" cy="771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742950</xdr:colOff>
      <xdr:row>106</xdr:row>
      <xdr:rowOff>0</xdr:rowOff>
    </xdr:from>
    <xdr:to>
      <xdr:col>3</xdr:col>
      <xdr:colOff>161925</xdr:colOff>
      <xdr:row>106</xdr:row>
      <xdr:rowOff>0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71405211-EFDB-4C51-96B7-3CAEEB8C4260}"/>
            </a:ext>
          </a:extLst>
        </xdr:cNvPr>
        <xdr:cNvCxnSpPr/>
      </xdr:nvCxnSpPr>
      <xdr:spPr>
        <a:xfrm flipV="1">
          <a:off x="1400175" y="29937075"/>
          <a:ext cx="2085975" cy="0"/>
        </a:xfrm>
        <a:prstGeom prst="line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</a:ln>
        <a:effectLst/>
      </xdr:spPr>
    </xdr:cxnSp>
    <xdr:clientData/>
  </xdr:twoCellAnchor>
  <xdr:twoCellAnchor>
    <xdr:from>
      <xdr:col>7</xdr:col>
      <xdr:colOff>76200</xdr:colOff>
      <xdr:row>105</xdr:row>
      <xdr:rowOff>114300</xdr:rowOff>
    </xdr:from>
    <xdr:to>
      <xdr:col>9</xdr:col>
      <xdr:colOff>57150</xdr:colOff>
      <xdr:row>105</xdr:row>
      <xdr:rowOff>123825</xdr:rowOff>
    </xdr:to>
    <xdr:cxnSp macro="">
      <xdr:nvCxnSpPr>
        <xdr:cNvPr id="9" name="12 Conector recto">
          <a:extLst>
            <a:ext uri="{FF2B5EF4-FFF2-40B4-BE49-F238E27FC236}">
              <a16:creationId xmlns:a16="http://schemas.microsoft.com/office/drawing/2014/main" id="{B503A74C-2270-4FAC-B2AF-AFC1BD374569}"/>
            </a:ext>
          </a:extLst>
        </xdr:cNvPr>
        <xdr:cNvCxnSpPr/>
      </xdr:nvCxnSpPr>
      <xdr:spPr>
        <a:xfrm flipV="1">
          <a:off x="7629525" y="29879925"/>
          <a:ext cx="2343150" cy="952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3</xdr:col>
      <xdr:colOff>695325</xdr:colOff>
      <xdr:row>1</xdr:row>
      <xdr:rowOff>0</xdr:rowOff>
    </xdr:from>
    <xdr:to>
      <xdr:col>6</xdr:col>
      <xdr:colOff>56610</xdr:colOff>
      <xdr:row>8</xdr:row>
      <xdr:rowOff>180975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CD237CAB-4156-430C-BAB6-BA46B56C1F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585" t="9424" r="10510" b="10975"/>
        <a:stretch/>
      </xdr:blipFill>
      <xdr:spPr>
        <a:xfrm>
          <a:off x="4019550" y="171450"/>
          <a:ext cx="2580735" cy="1438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V102"/>
  <sheetViews>
    <sheetView tabSelected="1" zoomScaleNormal="100" workbookViewId="0">
      <selection activeCell="G7" sqref="G7"/>
    </sheetView>
  </sheetViews>
  <sheetFormatPr baseColWidth="10" defaultColWidth="9.140625" defaultRowHeight="13.5" x14ac:dyDescent="0.25"/>
  <cols>
    <col min="1" max="1" width="0.7109375" style="1" customWidth="1"/>
    <col min="2" max="2" width="9.140625" style="1"/>
    <col min="3" max="3" width="40" style="1" customWidth="1"/>
    <col min="4" max="4" width="18.28515625" style="1" bestFit="1" customWidth="1"/>
    <col min="5" max="6" width="15" style="1" customWidth="1"/>
    <col min="7" max="7" width="15.140625" style="1" customWidth="1"/>
    <col min="8" max="8" width="15.7109375" style="1" customWidth="1"/>
    <col min="9" max="9" width="19.7109375" style="1" customWidth="1"/>
    <col min="10" max="10" width="16.5703125" style="1" customWidth="1"/>
    <col min="11" max="11" width="21" style="1" customWidth="1"/>
    <col min="12" max="13" width="6" style="1" bestFit="1" customWidth="1"/>
    <col min="14" max="19" width="6.140625" style="1" bestFit="1" customWidth="1"/>
    <col min="20" max="21" width="7" style="1" bestFit="1" customWidth="1"/>
    <col min="22" max="16384" width="9.140625" style="1"/>
  </cols>
  <sheetData>
    <row r="6" spans="3:22" ht="15" x14ac:dyDescent="0.25">
      <c r="C6" s="2"/>
      <c r="D6" s="2"/>
      <c r="E6" s="3"/>
      <c r="F6" s="3"/>
      <c r="G6" s="3"/>
      <c r="H6" s="3"/>
    </row>
    <row r="7" spans="3:22" ht="15" x14ac:dyDescent="0.25">
      <c r="C7" s="3"/>
      <c r="D7" s="3"/>
      <c r="E7" s="3"/>
      <c r="F7" s="3"/>
      <c r="G7" s="3"/>
      <c r="H7" s="3"/>
    </row>
    <row r="8" spans="3:22" ht="15" x14ac:dyDescent="0.25">
      <c r="C8" s="3"/>
      <c r="D8" s="3"/>
      <c r="E8" s="3"/>
      <c r="F8" s="3"/>
      <c r="G8" s="3"/>
      <c r="H8" s="3"/>
    </row>
    <row r="9" spans="3:22" ht="18.75" customHeight="1" x14ac:dyDescent="0.25">
      <c r="C9" s="2"/>
      <c r="D9" s="2"/>
      <c r="E9" s="2"/>
      <c r="F9" s="2"/>
      <c r="G9" s="2"/>
      <c r="H9" s="2"/>
      <c r="I9" s="2"/>
    </row>
    <row r="10" spans="3:22" ht="18.75" customHeight="1" x14ac:dyDescent="0.25">
      <c r="C10" s="32" t="s">
        <v>92</v>
      </c>
      <c r="D10" s="32"/>
      <c r="E10" s="32"/>
      <c r="F10" s="32"/>
      <c r="G10" s="32"/>
      <c r="H10" s="32"/>
      <c r="I10" s="32"/>
    </row>
    <row r="11" spans="3:22" ht="15.75" customHeight="1" x14ac:dyDescent="0.25">
      <c r="C11" s="32" t="s">
        <v>84</v>
      </c>
      <c r="D11" s="32"/>
      <c r="E11" s="32"/>
      <c r="F11" s="32"/>
      <c r="G11" s="32"/>
      <c r="H11" s="32"/>
      <c r="I11" s="32"/>
    </row>
    <row r="12" spans="3:22" ht="15" x14ac:dyDescent="0.3">
      <c r="C12" s="4" t="s">
        <v>87</v>
      </c>
      <c r="D12" s="4"/>
      <c r="E12" s="4"/>
      <c r="F12" s="4"/>
      <c r="G12" s="4"/>
      <c r="H12" s="4"/>
      <c r="I12" s="4"/>
    </row>
    <row r="13" spans="3:22" ht="14.25" thickBot="1" x14ac:dyDescent="0.3">
      <c r="J13" s="5"/>
    </row>
    <row r="14" spans="3:22" ht="15.75" thickBot="1" x14ac:dyDescent="0.3">
      <c r="C14" s="6" t="s">
        <v>0</v>
      </c>
      <c r="D14" s="7" t="s">
        <v>85</v>
      </c>
      <c r="E14" s="7" t="s">
        <v>88</v>
      </c>
      <c r="F14" s="7" t="s">
        <v>89</v>
      </c>
      <c r="G14" s="7" t="s">
        <v>90</v>
      </c>
      <c r="H14" s="7" t="s">
        <v>91</v>
      </c>
      <c r="I14" s="8" t="s">
        <v>86</v>
      </c>
      <c r="J14" s="5"/>
      <c r="T14" s="9"/>
      <c r="U14" s="9"/>
    </row>
    <row r="15" spans="3:22" ht="15" x14ac:dyDescent="0.3">
      <c r="C15" s="10" t="s">
        <v>1</v>
      </c>
      <c r="D15" s="11">
        <f>+D16+D22+D32+D42+D58+D68+67000000</f>
        <v>1161220384</v>
      </c>
      <c r="E15" s="11">
        <f t="shared" ref="E15:G15" si="0">+E16+E22+E32+E42+E58+E68</f>
        <v>31894986.039999999</v>
      </c>
      <c r="F15" s="11">
        <f t="shared" si="0"/>
        <v>58171850.170000002</v>
      </c>
      <c r="G15" s="11">
        <f t="shared" si="0"/>
        <v>82161339.719999999</v>
      </c>
      <c r="H15" s="11">
        <f>+H16+H22+H32+H42+H58+H68</f>
        <v>63937449.859999999</v>
      </c>
      <c r="I15" s="12">
        <f>SUM(E15:H15)</f>
        <v>236165625.79000002</v>
      </c>
      <c r="L15" s="13"/>
      <c r="N15" s="13">
        <f>+V16*1.05</f>
        <v>0</v>
      </c>
      <c r="O15" s="13">
        <f t="shared" ref="O15:S15" si="1">+N15*1.05</f>
        <v>0</v>
      </c>
      <c r="P15" s="13">
        <f t="shared" si="1"/>
        <v>0</v>
      </c>
      <c r="Q15" s="13">
        <f t="shared" si="1"/>
        <v>0</v>
      </c>
      <c r="R15" s="13">
        <f t="shared" si="1"/>
        <v>0</v>
      </c>
      <c r="S15" s="13">
        <f t="shared" si="1"/>
        <v>0</v>
      </c>
      <c r="T15" s="13"/>
      <c r="U15" s="13"/>
    </row>
    <row r="16" spans="3:22" ht="30" x14ac:dyDescent="0.3">
      <c r="C16" s="14" t="s">
        <v>2</v>
      </c>
      <c r="D16" s="15">
        <f t="shared" ref="D16:G16" si="2">+D17+D18+D19+D20+D21</f>
        <v>488049679</v>
      </c>
      <c r="E16" s="15">
        <f t="shared" si="2"/>
        <v>31894986.039999999</v>
      </c>
      <c r="F16" s="15">
        <f t="shared" si="2"/>
        <v>32285592.43</v>
      </c>
      <c r="G16" s="15">
        <f t="shared" si="2"/>
        <v>33632956.439999998</v>
      </c>
      <c r="H16" s="15">
        <f>+H17+H18+H19+H20+H21</f>
        <v>35344103.100000001</v>
      </c>
      <c r="I16" s="16">
        <f t="shared" ref="I16:I79" si="3">SUM(E16:H16)</f>
        <v>133157638.00999999</v>
      </c>
      <c r="L16" s="17"/>
      <c r="V16" s="13"/>
    </row>
    <row r="17" spans="3:11" ht="15" x14ac:dyDescent="0.3">
      <c r="C17" s="18" t="s">
        <v>3</v>
      </c>
      <c r="D17" s="19">
        <v>422711925</v>
      </c>
      <c r="E17" s="20">
        <v>27246481.600000001</v>
      </c>
      <c r="F17" s="20">
        <v>27631221.899999999</v>
      </c>
      <c r="G17" s="20">
        <v>28699951.129999999</v>
      </c>
      <c r="H17" s="20">
        <v>30336653.75</v>
      </c>
      <c r="I17" s="16">
        <f t="shared" si="3"/>
        <v>113914308.38</v>
      </c>
      <c r="J17" s="21"/>
    </row>
    <row r="18" spans="3:11" ht="15" x14ac:dyDescent="0.3">
      <c r="C18" s="18" t="s">
        <v>4</v>
      </c>
      <c r="D18" s="19">
        <v>7633435</v>
      </c>
      <c r="E18" s="20">
        <v>507291.06</v>
      </c>
      <c r="F18" s="20">
        <v>456000</v>
      </c>
      <c r="G18" s="20">
        <v>573582.12</v>
      </c>
      <c r="H18" s="20">
        <v>542291.06000000006</v>
      </c>
      <c r="I18" s="16">
        <f t="shared" si="3"/>
        <v>2079164.2400000002</v>
      </c>
      <c r="J18" s="21"/>
      <c r="K18" s="21"/>
    </row>
    <row r="19" spans="3:11" ht="27" x14ac:dyDescent="0.3">
      <c r="C19" s="18" t="s">
        <v>36</v>
      </c>
      <c r="D19" s="19">
        <v>300000</v>
      </c>
      <c r="E19" s="20">
        <v>0</v>
      </c>
      <c r="F19" s="20">
        <v>0</v>
      </c>
      <c r="G19" s="20"/>
      <c r="H19" s="20">
        <v>0</v>
      </c>
      <c r="I19" s="16">
        <f t="shared" si="3"/>
        <v>0</v>
      </c>
      <c r="J19" s="21"/>
      <c r="K19" s="21"/>
    </row>
    <row r="20" spans="3:11" ht="27" x14ac:dyDescent="0.3">
      <c r="C20" s="18" t="s">
        <v>5</v>
      </c>
      <c r="D20" s="19">
        <v>0</v>
      </c>
      <c r="E20" s="20">
        <v>0</v>
      </c>
      <c r="F20" s="20">
        <v>0</v>
      </c>
      <c r="G20" s="20"/>
      <c r="H20" s="20">
        <v>0</v>
      </c>
      <c r="I20" s="16">
        <f t="shared" si="3"/>
        <v>0</v>
      </c>
      <c r="J20" s="21"/>
      <c r="K20" s="21"/>
    </row>
    <row r="21" spans="3:11" ht="27" x14ac:dyDescent="0.3">
      <c r="C21" s="18" t="s">
        <v>6</v>
      </c>
      <c r="D21" s="19">
        <v>57404319</v>
      </c>
      <c r="E21" s="20">
        <v>4141213.38</v>
      </c>
      <c r="F21" s="20">
        <v>4198370.53</v>
      </c>
      <c r="G21" s="20">
        <v>4359423.1900000004</v>
      </c>
      <c r="H21" s="20">
        <v>4465158.29</v>
      </c>
      <c r="I21" s="16">
        <f t="shared" si="3"/>
        <v>17164165.390000001</v>
      </c>
      <c r="J21" s="21"/>
      <c r="K21" s="21"/>
    </row>
    <row r="22" spans="3:11" ht="15" x14ac:dyDescent="0.3">
      <c r="C22" s="14" t="s">
        <v>7</v>
      </c>
      <c r="D22" s="15">
        <f>+D23+D24+D25+D26+D27+D28+D29+D30+D31</f>
        <v>64906220</v>
      </c>
      <c r="E22" s="15">
        <f t="shared" ref="E22:G22" si="4">+E23+E24+E25+E26+E27+E28+E29+E30+E31</f>
        <v>0</v>
      </c>
      <c r="F22" s="15">
        <f t="shared" si="4"/>
        <v>1635275.69</v>
      </c>
      <c r="G22" s="15">
        <f t="shared" si="4"/>
        <v>1659260.69</v>
      </c>
      <c r="H22" s="15">
        <f>+H23+H24+H25+H26+H27+H28+H29+H30+H31</f>
        <v>1600574.04</v>
      </c>
      <c r="I22" s="16">
        <f t="shared" si="3"/>
        <v>4895110.42</v>
      </c>
      <c r="J22" s="21"/>
      <c r="K22" s="21"/>
    </row>
    <row r="23" spans="3:11" ht="15" x14ac:dyDescent="0.3">
      <c r="C23" s="18" t="s">
        <v>8</v>
      </c>
      <c r="D23" s="22">
        <v>13381881</v>
      </c>
      <c r="E23" s="20"/>
      <c r="F23" s="20">
        <v>1635275.69</v>
      </c>
      <c r="G23" s="20">
        <v>1176060.69</v>
      </c>
      <c r="H23" s="20">
        <v>730561.84</v>
      </c>
      <c r="I23" s="16">
        <f t="shared" si="3"/>
        <v>3541898.2199999997</v>
      </c>
      <c r="J23" s="21"/>
      <c r="K23" s="21"/>
    </row>
    <row r="24" spans="3:11" ht="27" x14ac:dyDescent="0.3">
      <c r="C24" s="18" t="s">
        <v>9</v>
      </c>
      <c r="D24" s="19">
        <v>2340160</v>
      </c>
      <c r="E24" s="20"/>
      <c r="F24" s="20"/>
      <c r="G24" s="20">
        <v>0</v>
      </c>
      <c r="H24" s="20">
        <v>353752.2</v>
      </c>
      <c r="I24" s="16">
        <f t="shared" si="3"/>
        <v>353752.2</v>
      </c>
      <c r="J24" s="21"/>
      <c r="K24" s="21"/>
    </row>
    <row r="25" spans="3:11" ht="15" x14ac:dyDescent="0.3">
      <c r="C25" s="18" t="s">
        <v>10</v>
      </c>
      <c r="D25" s="19">
        <v>2824000</v>
      </c>
      <c r="E25" s="20"/>
      <c r="F25" s="20"/>
      <c r="G25" s="20">
        <v>0</v>
      </c>
      <c r="H25" s="20">
        <v>0</v>
      </c>
      <c r="I25" s="16">
        <f t="shared" si="3"/>
        <v>0</v>
      </c>
      <c r="J25" s="21"/>
      <c r="K25" s="21"/>
    </row>
    <row r="26" spans="3:11" ht="18" customHeight="1" x14ac:dyDescent="0.3">
      <c r="C26" s="18" t="s">
        <v>11</v>
      </c>
      <c r="D26" s="19">
        <v>869798</v>
      </c>
      <c r="E26" s="20"/>
      <c r="F26" s="20"/>
      <c r="G26" s="20">
        <v>0</v>
      </c>
      <c r="H26" s="20">
        <v>0</v>
      </c>
      <c r="I26" s="16">
        <f t="shared" si="3"/>
        <v>0</v>
      </c>
      <c r="J26" s="21"/>
      <c r="K26" s="21"/>
    </row>
    <row r="27" spans="3:11" ht="15" x14ac:dyDescent="0.3">
      <c r="C27" s="18" t="s">
        <v>12</v>
      </c>
      <c r="D27" s="19">
        <v>12085481</v>
      </c>
      <c r="E27" s="20"/>
      <c r="F27" s="20"/>
      <c r="G27" s="20">
        <v>483200</v>
      </c>
      <c r="H27" s="20">
        <v>176600</v>
      </c>
      <c r="I27" s="16">
        <f t="shared" si="3"/>
        <v>659800</v>
      </c>
      <c r="J27" s="21"/>
      <c r="K27" s="21"/>
    </row>
    <row r="28" spans="3:11" ht="15" x14ac:dyDescent="0.3">
      <c r="C28" s="18" t="s">
        <v>13</v>
      </c>
      <c r="D28" s="19">
        <v>3715000</v>
      </c>
      <c r="E28" s="20"/>
      <c r="F28" s="20"/>
      <c r="G28" s="20"/>
      <c r="H28" s="20">
        <v>0</v>
      </c>
      <c r="I28" s="16">
        <f t="shared" si="3"/>
        <v>0</v>
      </c>
      <c r="J28" s="21"/>
      <c r="K28" s="21"/>
    </row>
    <row r="29" spans="3:11" ht="40.5" x14ac:dyDescent="0.3">
      <c r="C29" s="18" t="s">
        <v>14</v>
      </c>
      <c r="D29" s="19">
        <v>8655000</v>
      </c>
      <c r="E29" s="20"/>
      <c r="F29" s="20"/>
      <c r="G29" s="20"/>
      <c r="H29" s="20">
        <v>0</v>
      </c>
      <c r="I29" s="16">
        <f t="shared" si="3"/>
        <v>0</v>
      </c>
      <c r="J29" s="21"/>
      <c r="K29" s="21"/>
    </row>
    <row r="30" spans="3:11" ht="40.5" x14ac:dyDescent="0.3">
      <c r="C30" s="18" t="s">
        <v>15</v>
      </c>
      <c r="D30" s="19">
        <v>6534900</v>
      </c>
      <c r="E30" s="20"/>
      <c r="F30" s="20"/>
      <c r="G30" s="20"/>
      <c r="H30" s="20">
        <v>339660</v>
      </c>
      <c r="I30" s="16">
        <f t="shared" si="3"/>
        <v>339660</v>
      </c>
      <c r="J30" s="21"/>
      <c r="K30" s="21"/>
    </row>
    <row r="31" spans="3:11" ht="27" x14ac:dyDescent="0.3">
      <c r="C31" s="18" t="s">
        <v>37</v>
      </c>
      <c r="D31" s="23">
        <v>14500000</v>
      </c>
      <c r="E31" s="20"/>
      <c r="F31" s="20"/>
      <c r="G31" s="20"/>
      <c r="H31" s="20"/>
      <c r="I31" s="16">
        <f t="shared" si="3"/>
        <v>0</v>
      </c>
      <c r="J31" s="21"/>
      <c r="K31" s="21"/>
    </row>
    <row r="32" spans="3:11" ht="15" x14ac:dyDescent="0.3">
      <c r="C32" s="14" t="s">
        <v>16</v>
      </c>
      <c r="D32" s="15">
        <f>+D33+D34+D35+D36+D37+D38+D39+D40+D41</f>
        <v>148242270</v>
      </c>
      <c r="E32" s="15">
        <f t="shared" ref="E32:G32" si="5">+E33+E34+E35+E36+E37+E38+E39+E40+E41</f>
        <v>0</v>
      </c>
      <c r="F32" s="15">
        <f t="shared" si="5"/>
        <v>0</v>
      </c>
      <c r="G32" s="15">
        <f t="shared" si="5"/>
        <v>271837.07</v>
      </c>
      <c r="H32" s="15">
        <f>+H33+H34+H35+H36+H37+H38+H39+H40+H41</f>
        <v>0</v>
      </c>
      <c r="I32" s="16">
        <f t="shared" si="3"/>
        <v>271837.07</v>
      </c>
      <c r="J32" s="21"/>
      <c r="K32" s="21"/>
    </row>
    <row r="33" spans="3:11" ht="27" x14ac:dyDescent="0.3">
      <c r="C33" s="18" t="s">
        <v>17</v>
      </c>
      <c r="D33" s="19">
        <v>96260520</v>
      </c>
      <c r="E33" s="20"/>
      <c r="F33" s="20"/>
      <c r="G33" s="20">
        <v>0</v>
      </c>
      <c r="H33" s="20"/>
      <c r="I33" s="16">
        <f t="shared" si="3"/>
        <v>0</v>
      </c>
      <c r="J33" s="21"/>
      <c r="K33" s="21"/>
    </row>
    <row r="34" spans="3:11" ht="15" x14ac:dyDescent="0.3">
      <c r="C34" s="18" t="s">
        <v>18</v>
      </c>
      <c r="D34" s="19">
        <v>3543679</v>
      </c>
      <c r="E34" s="20"/>
      <c r="F34" s="20"/>
      <c r="G34" s="20">
        <v>0</v>
      </c>
      <c r="H34" s="20"/>
      <c r="I34" s="16">
        <f t="shared" si="3"/>
        <v>0</v>
      </c>
      <c r="J34" s="21"/>
      <c r="K34" s="21"/>
    </row>
    <row r="35" spans="3:11" ht="27" x14ac:dyDescent="0.3">
      <c r="C35" s="18" t="s">
        <v>19</v>
      </c>
      <c r="D35" s="19">
        <v>46000</v>
      </c>
      <c r="E35" s="20"/>
      <c r="F35" s="20"/>
      <c r="G35" s="20">
        <v>0</v>
      </c>
      <c r="H35" s="20"/>
      <c r="I35" s="16">
        <f t="shared" si="3"/>
        <v>0</v>
      </c>
      <c r="J35" s="21"/>
      <c r="K35" s="21"/>
    </row>
    <row r="36" spans="3:11" ht="15" x14ac:dyDescent="0.3">
      <c r="C36" s="18" t="s">
        <v>20</v>
      </c>
      <c r="D36" s="19">
        <v>20959200</v>
      </c>
      <c r="E36" s="20"/>
      <c r="F36" s="20"/>
      <c r="G36" s="20">
        <v>0</v>
      </c>
      <c r="H36" s="20"/>
      <c r="I36" s="16">
        <f t="shared" si="3"/>
        <v>0</v>
      </c>
      <c r="J36" s="21"/>
      <c r="K36" s="21"/>
    </row>
    <row r="37" spans="3:11" ht="27" x14ac:dyDescent="0.3">
      <c r="C37" s="18" t="s">
        <v>21</v>
      </c>
      <c r="D37" s="19">
        <v>858685</v>
      </c>
      <c r="E37" s="20"/>
      <c r="F37" s="20"/>
      <c r="G37" s="20">
        <v>0</v>
      </c>
      <c r="H37" s="20"/>
      <c r="I37" s="16">
        <f t="shared" si="3"/>
        <v>0</v>
      </c>
      <c r="J37" s="21"/>
      <c r="K37" s="21"/>
    </row>
    <row r="38" spans="3:11" ht="27" x14ac:dyDescent="0.3">
      <c r="C38" s="18" t="s">
        <v>22</v>
      </c>
      <c r="D38" s="19">
        <v>73000</v>
      </c>
      <c r="E38" s="20"/>
      <c r="F38" s="20"/>
      <c r="G38" s="20">
        <v>0</v>
      </c>
      <c r="H38" s="20"/>
      <c r="I38" s="16">
        <f t="shared" si="3"/>
        <v>0</v>
      </c>
      <c r="J38" s="21"/>
      <c r="K38" s="21"/>
    </row>
    <row r="39" spans="3:11" ht="27" x14ac:dyDescent="0.3">
      <c r="C39" s="18" t="s">
        <v>23</v>
      </c>
      <c r="D39" s="19">
        <v>13480971</v>
      </c>
      <c r="E39" s="20"/>
      <c r="F39" s="20"/>
      <c r="G39" s="20">
        <v>271837.07</v>
      </c>
      <c r="H39" s="20"/>
      <c r="I39" s="16">
        <f t="shared" si="3"/>
        <v>271837.07</v>
      </c>
      <c r="J39" s="21"/>
      <c r="K39" s="21"/>
    </row>
    <row r="40" spans="3:11" ht="40.5" x14ac:dyDescent="0.3">
      <c r="C40" s="18" t="s">
        <v>38</v>
      </c>
      <c r="D40" s="19">
        <v>0</v>
      </c>
      <c r="E40" s="20"/>
      <c r="F40" s="20"/>
      <c r="G40" s="20"/>
      <c r="H40" s="20"/>
      <c r="I40" s="16">
        <f t="shared" si="3"/>
        <v>0</v>
      </c>
      <c r="J40" s="21"/>
      <c r="K40" s="21"/>
    </row>
    <row r="41" spans="3:11" ht="15" x14ac:dyDescent="0.3">
      <c r="C41" s="18" t="s">
        <v>24</v>
      </c>
      <c r="D41" s="19">
        <v>13020215</v>
      </c>
      <c r="E41" s="20"/>
      <c r="F41" s="20"/>
      <c r="G41" s="20"/>
      <c r="H41" s="20"/>
      <c r="I41" s="16">
        <f t="shared" si="3"/>
        <v>0</v>
      </c>
      <c r="J41" s="21"/>
      <c r="K41" s="21"/>
    </row>
    <row r="42" spans="3:11" ht="15" x14ac:dyDescent="0.3">
      <c r="C42" s="14" t="s">
        <v>25</v>
      </c>
      <c r="D42" s="15">
        <f>+D43+D48</f>
        <v>332411501</v>
      </c>
      <c r="E42" s="15">
        <f t="shared" ref="E42:H42" si="6">+E43+E48</f>
        <v>0</v>
      </c>
      <c r="F42" s="15">
        <f t="shared" si="6"/>
        <v>24250982.050000001</v>
      </c>
      <c r="G42" s="15">
        <f t="shared" si="6"/>
        <v>46597285.520000003</v>
      </c>
      <c r="H42" s="15">
        <f t="shared" si="6"/>
        <v>26834202.530000001</v>
      </c>
      <c r="I42" s="16">
        <f t="shared" si="3"/>
        <v>97682470.100000009</v>
      </c>
      <c r="J42" s="21"/>
      <c r="K42" s="21"/>
    </row>
    <row r="43" spans="3:11" ht="27" x14ac:dyDescent="0.3">
      <c r="C43" s="18" t="s">
        <v>26</v>
      </c>
      <c r="D43" s="19">
        <v>331911501</v>
      </c>
      <c r="E43" s="19"/>
      <c r="F43" s="19">
        <v>24250982.050000001</v>
      </c>
      <c r="G43" s="19">
        <v>46597285.520000003</v>
      </c>
      <c r="H43" s="19">
        <v>26834202.530000001</v>
      </c>
      <c r="I43" s="16">
        <f t="shared" si="3"/>
        <v>97682470.100000009</v>
      </c>
      <c r="J43" s="21"/>
      <c r="K43" s="21"/>
    </row>
    <row r="44" spans="3:11" ht="27" x14ac:dyDescent="0.3">
      <c r="C44" s="18" t="s">
        <v>39</v>
      </c>
      <c r="D44" s="19">
        <v>0</v>
      </c>
      <c r="E44" s="20"/>
      <c r="F44" s="20"/>
      <c r="G44" s="20"/>
      <c r="H44" s="20"/>
      <c r="I44" s="16">
        <f t="shared" si="3"/>
        <v>0</v>
      </c>
      <c r="J44" s="21"/>
      <c r="K44" s="21"/>
    </row>
    <row r="45" spans="3:11" ht="27" x14ac:dyDescent="0.3">
      <c r="C45" s="18" t="s">
        <v>40</v>
      </c>
      <c r="D45" s="19">
        <v>0</v>
      </c>
      <c r="E45" s="20"/>
      <c r="F45" s="20"/>
      <c r="G45" s="20"/>
      <c r="H45" s="20"/>
      <c r="I45" s="16">
        <f t="shared" si="3"/>
        <v>0</v>
      </c>
      <c r="J45" s="21"/>
      <c r="K45" s="21"/>
    </row>
    <row r="46" spans="3:11" ht="40.5" x14ac:dyDescent="0.3">
      <c r="C46" s="18" t="s">
        <v>41</v>
      </c>
      <c r="D46" s="19">
        <v>0</v>
      </c>
      <c r="E46" s="20"/>
      <c r="F46" s="20"/>
      <c r="G46" s="20"/>
      <c r="H46" s="20"/>
      <c r="I46" s="16">
        <f t="shared" si="3"/>
        <v>0</v>
      </c>
      <c r="J46" s="21"/>
      <c r="K46" s="21"/>
    </row>
    <row r="47" spans="3:11" ht="40.5" x14ac:dyDescent="0.3">
      <c r="C47" s="18" t="s">
        <v>42</v>
      </c>
      <c r="D47" s="19">
        <v>0</v>
      </c>
      <c r="E47" s="20"/>
      <c r="F47" s="20"/>
      <c r="G47" s="20"/>
      <c r="H47" s="20"/>
      <c r="I47" s="16">
        <f t="shared" si="3"/>
        <v>0</v>
      </c>
      <c r="J47" s="21"/>
      <c r="K47" s="21"/>
    </row>
    <row r="48" spans="3:11" ht="27" x14ac:dyDescent="0.3">
      <c r="C48" s="18" t="s">
        <v>27</v>
      </c>
      <c r="D48" s="19">
        <v>500000</v>
      </c>
      <c r="E48" s="20"/>
      <c r="F48" s="20"/>
      <c r="G48" s="20"/>
      <c r="H48" s="20"/>
      <c r="I48" s="16">
        <f t="shared" si="3"/>
        <v>0</v>
      </c>
      <c r="J48" s="21"/>
      <c r="K48" s="21"/>
    </row>
    <row r="49" spans="3:11" ht="27" x14ac:dyDescent="0.3">
      <c r="C49" s="18" t="s">
        <v>43</v>
      </c>
      <c r="D49" s="24"/>
      <c r="E49" s="20"/>
      <c r="F49" s="20"/>
      <c r="G49" s="20"/>
      <c r="H49" s="20"/>
      <c r="I49" s="16">
        <f t="shared" si="3"/>
        <v>0</v>
      </c>
      <c r="J49" s="21"/>
      <c r="K49" s="21"/>
    </row>
    <row r="50" spans="3:11" ht="15" x14ac:dyDescent="0.3">
      <c r="C50" s="14" t="s">
        <v>44</v>
      </c>
      <c r="D50" s="19"/>
      <c r="E50" s="20"/>
      <c r="F50" s="20"/>
      <c r="G50" s="20"/>
      <c r="H50" s="20"/>
      <c r="I50" s="16">
        <f t="shared" si="3"/>
        <v>0</v>
      </c>
      <c r="J50" s="21"/>
      <c r="K50" s="21"/>
    </row>
    <row r="51" spans="3:11" ht="27" x14ac:dyDescent="0.3">
      <c r="C51" s="18" t="s">
        <v>45</v>
      </c>
      <c r="D51" s="19"/>
      <c r="E51" s="20"/>
      <c r="F51" s="20"/>
      <c r="G51" s="20"/>
      <c r="H51" s="20"/>
      <c r="I51" s="16">
        <f t="shared" si="3"/>
        <v>0</v>
      </c>
      <c r="J51" s="21"/>
      <c r="K51" s="21"/>
    </row>
    <row r="52" spans="3:11" ht="27" x14ac:dyDescent="0.3">
      <c r="C52" s="18" t="s">
        <v>46</v>
      </c>
      <c r="D52" s="19"/>
      <c r="E52" s="20"/>
      <c r="F52" s="20"/>
      <c r="G52" s="20"/>
      <c r="H52" s="20"/>
      <c r="I52" s="16">
        <f t="shared" si="3"/>
        <v>0</v>
      </c>
      <c r="J52" s="21"/>
      <c r="K52" s="21"/>
    </row>
    <row r="53" spans="3:11" ht="27" x14ac:dyDescent="0.3">
      <c r="C53" s="18" t="s">
        <v>47</v>
      </c>
      <c r="D53" s="19"/>
      <c r="E53" s="20"/>
      <c r="F53" s="20"/>
      <c r="G53" s="20"/>
      <c r="H53" s="20"/>
      <c r="I53" s="16">
        <f t="shared" si="3"/>
        <v>0</v>
      </c>
      <c r="J53" s="21"/>
      <c r="K53" s="21"/>
    </row>
    <row r="54" spans="3:11" ht="40.5" x14ac:dyDescent="0.3">
      <c r="C54" s="18" t="s">
        <v>48</v>
      </c>
      <c r="D54" s="19"/>
      <c r="E54" s="20"/>
      <c r="F54" s="20"/>
      <c r="G54" s="20"/>
      <c r="H54" s="20"/>
      <c r="I54" s="16">
        <f t="shared" si="3"/>
        <v>0</v>
      </c>
      <c r="J54" s="21"/>
      <c r="K54" s="21"/>
    </row>
    <row r="55" spans="3:11" ht="40.5" x14ac:dyDescent="0.3">
      <c r="C55" s="18" t="s">
        <v>49</v>
      </c>
      <c r="D55" s="19"/>
      <c r="E55" s="20"/>
      <c r="F55" s="20"/>
      <c r="G55" s="20"/>
      <c r="H55" s="20"/>
      <c r="I55" s="16">
        <f t="shared" si="3"/>
        <v>0</v>
      </c>
      <c r="J55" s="21"/>
      <c r="K55" s="21"/>
    </row>
    <row r="56" spans="3:11" ht="27" x14ac:dyDescent="0.3">
      <c r="C56" s="18" t="s">
        <v>50</v>
      </c>
      <c r="D56" s="19"/>
      <c r="E56" s="20"/>
      <c r="F56" s="20"/>
      <c r="G56" s="20"/>
      <c r="H56" s="20"/>
      <c r="I56" s="16">
        <f t="shared" si="3"/>
        <v>0</v>
      </c>
      <c r="J56" s="21"/>
      <c r="K56" s="21"/>
    </row>
    <row r="57" spans="3:11" ht="27" x14ac:dyDescent="0.3">
      <c r="C57" s="18" t="s">
        <v>51</v>
      </c>
      <c r="D57" s="15"/>
      <c r="E57" s="20"/>
      <c r="F57" s="20"/>
      <c r="G57" s="20"/>
      <c r="H57" s="20"/>
      <c r="I57" s="16">
        <f t="shared" si="3"/>
        <v>0</v>
      </c>
      <c r="J57" s="21"/>
      <c r="K57" s="21"/>
    </row>
    <row r="58" spans="3:11" ht="30" x14ac:dyDescent="0.3">
      <c r="C58" s="14" t="s">
        <v>28</v>
      </c>
      <c r="D58" s="15">
        <f>+D59+D60+D61+D62+D63+D64+D66</f>
        <v>60010714</v>
      </c>
      <c r="E58" s="25"/>
      <c r="F58" s="25"/>
      <c r="G58" s="25"/>
      <c r="H58" s="25">
        <f>+H59</f>
        <v>158570.19</v>
      </c>
      <c r="I58" s="16">
        <f t="shared" si="3"/>
        <v>158570.19</v>
      </c>
      <c r="J58" s="21"/>
      <c r="K58" s="21"/>
    </row>
    <row r="59" spans="3:11" ht="15" x14ac:dyDescent="0.3">
      <c r="C59" s="18" t="s">
        <v>29</v>
      </c>
      <c r="D59" s="19">
        <v>7205900</v>
      </c>
      <c r="E59" s="20"/>
      <c r="F59" s="20"/>
      <c r="G59" s="20"/>
      <c r="H59" s="20">
        <v>158570.19</v>
      </c>
      <c r="I59" s="16">
        <f t="shared" si="3"/>
        <v>158570.19</v>
      </c>
      <c r="J59" s="21"/>
      <c r="K59" s="21"/>
    </row>
    <row r="60" spans="3:11" ht="27" x14ac:dyDescent="0.3">
      <c r="C60" s="18" t="s">
        <v>30</v>
      </c>
      <c r="D60" s="19">
        <v>1900000</v>
      </c>
      <c r="E60" s="20"/>
      <c r="F60" s="20"/>
      <c r="G60" s="20"/>
      <c r="H60" s="20"/>
      <c r="I60" s="16">
        <f t="shared" si="3"/>
        <v>0</v>
      </c>
      <c r="J60" s="21"/>
      <c r="K60" s="21"/>
    </row>
    <row r="61" spans="3:11" ht="27" x14ac:dyDescent="0.3">
      <c r="C61" s="18" t="s">
        <v>31</v>
      </c>
      <c r="D61" s="19">
        <v>2422874</v>
      </c>
      <c r="E61" s="20"/>
      <c r="F61" s="20"/>
      <c r="G61" s="20"/>
      <c r="H61" s="20"/>
      <c r="I61" s="16">
        <f t="shared" si="3"/>
        <v>0</v>
      </c>
      <c r="J61" s="21"/>
      <c r="K61" s="21"/>
    </row>
    <row r="62" spans="3:11" ht="40.5" x14ac:dyDescent="0.3">
      <c r="C62" s="18" t="s">
        <v>32</v>
      </c>
      <c r="D62" s="19">
        <v>42377840</v>
      </c>
      <c r="E62" s="20"/>
      <c r="F62" s="20"/>
      <c r="G62" s="20"/>
      <c r="H62" s="20"/>
      <c r="I62" s="16">
        <f t="shared" si="3"/>
        <v>0</v>
      </c>
      <c r="J62" s="21"/>
      <c r="K62" s="21"/>
    </row>
    <row r="63" spans="3:11" ht="27" x14ac:dyDescent="0.3">
      <c r="C63" s="18" t="s">
        <v>33</v>
      </c>
      <c r="D63" s="19">
        <v>2680000</v>
      </c>
      <c r="E63" s="20"/>
      <c r="F63" s="20"/>
      <c r="G63" s="20"/>
      <c r="H63" s="20"/>
      <c r="I63" s="16">
        <f t="shared" si="3"/>
        <v>0</v>
      </c>
      <c r="J63" s="21"/>
      <c r="K63" s="21"/>
    </row>
    <row r="64" spans="3:11" ht="27" x14ac:dyDescent="0.3">
      <c r="C64" s="18" t="s">
        <v>52</v>
      </c>
      <c r="D64" s="19">
        <v>130000</v>
      </c>
      <c r="E64" s="20"/>
      <c r="F64" s="20"/>
      <c r="G64" s="20"/>
      <c r="H64" s="20"/>
      <c r="I64" s="16">
        <f t="shared" si="3"/>
        <v>0</v>
      </c>
      <c r="J64" s="21"/>
      <c r="K64" s="21"/>
    </row>
    <row r="65" spans="3:11" ht="27" x14ac:dyDescent="0.3">
      <c r="C65" s="18" t="s">
        <v>53</v>
      </c>
      <c r="D65" s="19">
        <v>0</v>
      </c>
      <c r="E65" s="20"/>
      <c r="F65" s="20"/>
      <c r="G65" s="20"/>
      <c r="H65" s="20"/>
      <c r="I65" s="16">
        <f t="shared" si="3"/>
        <v>0</v>
      </c>
      <c r="J65" s="21"/>
      <c r="K65" s="21"/>
    </row>
    <row r="66" spans="3:11" ht="15" x14ac:dyDescent="0.3">
      <c r="C66" s="18" t="s">
        <v>34</v>
      </c>
      <c r="D66" s="19">
        <v>3294100</v>
      </c>
      <c r="E66" s="20"/>
      <c r="F66" s="20"/>
      <c r="G66" s="20"/>
      <c r="H66" s="20"/>
      <c r="I66" s="16">
        <f t="shared" si="3"/>
        <v>0</v>
      </c>
      <c r="J66" s="21"/>
      <c r="K66" s="21"/>
    </row>
    <row r="67" spans="3:11" ht="40.5" x14ac:dyDescent="0.3">
      <c r="C67" s="18" t="s">
        <v>54</v>
      </c>
      <c r="D67" s="15">
        <v>0</v>
      </c>
      <c r="E67" s="20"/>
      <c r="F67" s="20"/>
      <c r="G67" s="20"/>
      <c r="H67" s="20"/>
      <c r="I67" s="16">
        <f t="shared" si="3"/>
        <v>0</v>
      </c>
      <c r="J67" s="21"/>
      <c r="K67" s="21"/>
    </row>
    <row r="68" spans="3:11" ht="15" x14ac:dyDescent="0.3">
      <c r="C68" s="14" t="s">
        <v>55</v>
      </c>
      <c r="D68" s="15">
        <v>600000</v>
      </c>
      <c r="E68" s="20"/>
      <c r="F68" s="20"/>
      <c r="G68" s="20"/>
      <c r="H68" s="20"/>
      <c r="I68" s="16">
        <f t="shared" si="3"/>
        <v>0</v>
      </c>
      <c r="J68" s="21"/>
      <c r="K68" s="21"/>
    </row>
    <row r="69" spans="3:11" ht="15" x14ac:dyDescent="0.3">
      <c r="C69" s="18" t="s">
        <v>56</v>
      </c>
      <c r="D69" s="19">
        <v>600000</v>
      </c>
      <c r="E69" s="20"/>
      <c r="F69" s="20"/>
      <c r="G69" s="20"/>
      <c r="H69" s="20"/>
      <c r="I69" s="16">
        <f t="shared" si="3"/>
        <v>0</v>
      </c>
      <c r="J69" s="21"/>
      <c r="K69" s="21"/>
    </row>
    <row r="70" spans="3:11" ht="15" x14ac:dyDescent="0.3">
      <c r="C70" s="18" t="s">
        <v>57</v>
      </c>
      <c r="D70" s="19"/>
      <c r="E70" s="20"/>
      <c r="F70" s="20"/>
      <c r="G70" s="20"/>
      <c r="H70" s="20"/>
      <c r="I70" s="16">
        <f t="shared" si="3"/>
        <v>0</v>
      </c>
      <c r="J70" s="21"/>
      <c r="K70" s="21"/>
    </row>
    <row r="71" spans="3:11" ht="27" x14ac:dyDescent="0.3">
      <c r="C71" s="18" t="s">
        <v>58</v>
      </c>
      <c r="D71" s="19"/>
      <c r="E71" s="20"/>
      <c r="F71" s="20"/>
      <c r="G71" s="20"/>
      <c r="H71" s="20"/>
      <c r="I71" s="16">
        <f t="shared" si="3"/>
        <v>0</v>
      </c>
      <c r="J71" s="21"/>
      <c r="K71" s="21"/>
    </row>
    <row r="72" spans="3:11" ht="40.5" x14ac:dyDescent="0.3">
      <c r="C72" s="18" t="s">
        <v>59</v>
      </c>
      <c r="D72" s="19"/>
      <c r="E72" s="20"/>
      <c r="F72" s="20"/>
      <c r="G72" s="20"/>
      <c r="H72" s="20"/>
      <c r="I72" s="16">
        <f t="shared" si="3"/>
        <v>0</v>
      </c>
      <c r="J72" s="21"/>
      <c r="K72" s="21"/>
    </row>
    <row r="73" spans="3:11" ht="30" x14ac:dyDescent="0.3">
      <c r="C73" s="14" t="s">
        <v>60</v>
      </c>
      <c r="D73" s="24"/>
      <c r="E73" s="20"/>
      <c r="F73" s="20"/>
      <c r="G73" s="20"/>
      <c r="H73" s="20"/>
      <c r="I73" s="16">
        <f t="shared" si="3"/>
        <v>0</v>
      </c>
      <c r="J73" s="21"/>
      <c r="K73" s="21"/>
    </row>
    <row r="74" spans="3:11" ht="15" x14ac:dyDescent="0.3">
      <c r="C74" s="18" t="s">
        <v>61</v>
      </c>
      <c r="D74" s="19"/>
      <c r="E74" s="20"/>
      <c r="F74" s="20"/>
      <c r="G74" s="20"/>
      <c r="H74" s="20"/>
      <c r="I74" s="16">
        <f t="shared" si="3"/>
        <v>0</v>
      </c>
      <c r="J74" s="21"/>
      <c r="K74" s="21"/>
    </row>
    <row r="75" spans="3:11" ht="40.5" x14ac:dyDescent="0.3">
      <c r="C75" s="18" t="s">
        <v>62</v>
      </c>
      <c r="D75" s="19"/>
      <c r="E75" s="20"/>
      <c r="F75" s="20"/>
      <c r="G75" s="20"/>
      <c r="H75" s="20"/>
      <c r="I75" s="16">
        <f t="shared" si="3"/>
        <v>0</v>
      </c>
      <c r="J75" s="21"/>
      <c r="K75" s="21"/>
    </row>
    <row r="76" spans="3:11" ht="15" x14ac:dyDescent="0.3">
      <c r="C76" s="14" t="s">
        <v>63</v>
      </c>
      <c r="D76" s="19"/>
      <c r="E76" s="20"/>
      <c r="F76" s="20"/>
      <c r="G76" s="20"/>
      <c r="H76" s="20"/>
      <c r="I76" s="16">
        <f t="shared" si="3"/>
        <v>0</v>
      </c>
      <c r="J76" s="21"/>
      <c r="K76" s="21"/>
    </row>
    <row r="77" spans="3:11" ht="27" x14ac:dyDescent="0.3">
      <c r="C77" s="18" t="s">
        <v>64</v>
      </c>
      <c r="D77" s="19"/>
      <c r="E77" s="20"/>
      <c r="F77" s="20"/>
      <c r="G77" s="20"/>
      <c r="H77" s="20"/>
      <c r="I77" s="16">
        <f t="shared" si="3"/>
        <v>0</v>
      </c>
      <c r="J77" s="21"/>
      <c r="K77" s="21"/>
    </row>
    <row r="78" spans="3:11" ht="27" x14ac:dyDescent="0.3">
      <c r="C78" s="18" t="s">
        <v>65</v>
      </c>
      <c r="D78" s="19"/>
      <c r="E78" s="20"/>
      <c r="F78" s="20"/>
      <c r="G78" s="20"/>
      <c r="H78" s="20"/>
      <c r="I78" s="16">
        <f t="shared" si="3"/>
        <v>0</v>
      </c>
      <c r="J78" s="21"/>
      <c r="K78" s="21"/>
    </row>
    <row r="79" spans="3:11" ht="27" x14ac:dyDescent="0.3">
      <c r="C79" s="18" t="s">
        <v>66</v>
      </c>
      <c r="D79" s="19"/>
      <c r="E79" s="20"/>
      <c r="F79" s="20"/>
      <c r="G79" s="20"/>
      <c r="H79" s="20"/>
      <c r="I79" s="16">
        <f t="shared" si="3"/>
        <v>0</v>
      </c>
      <c r="J79" s="21"/>
      <c r="K79" s="21"/>
    </row>
    <row r="80" spans="3:11" ht="15" x14ac:dyDescent="0.3">
      <c r="C80" s="26" t="s">
        <v>35</v>
      </c>
      <c r="D80" s="27"/>
      <c r="E80" s="20"/>
      <c r="F80" s="20"/>
      <c r="G80" s="20"/>
      <c r="H80" s="20"/>
      <c r="I80" s="16">
        <f t="shared" ref="I80:I92" si="7">SUM(E80:H80)</f>
        <v>0</v>
      </c>
      <c r="J80" s="21"/>
      <c r="K80" s="21"/>
    </row>
    <row r="81" spans="3:11" ht="15" x14ac:dyDescent="0.3">
      <c r="C81" s="28"/>
      <c r="D81" s="29"/>
      <c r="E81" s="20"/>
      <c r="F81" s="20"/>
      <c r="G81" s="20"/>
      <c r="H81" s="20"/>
      <c r="I81" s="16">
        <f t="shared" si="7"/>
        <v>0</v>
      </c>
      <c r="J81" s="21"/>
      <c r="K81" s="21"/>
    </row>
    <row r="82" spans="3:11" ht="15" x14ac:dyDescent="0.3">
      <c r="C82" s="14" t="s">
        <v>67</v>
      </c>
      <c r="D82" s="24"/>
      <c r="E82" s="20"/>
      <c r="F82" s="20"/>
      <c r="G82" s="20"/>
      <c r="H82" s="20"/>
      <c r="I82" s="16">
        <f t="shared" si="7"/>
        <v>0</v>
      </c>
      <c r="J82" s="21"/>
      <c r="K82" s="21"/>
    </row>
    <row r="83" spans="3:11" ht="30" x14ac:dyDescent="0.3">
      <c r="C83" s="14" t="s">
        <v>68</v>
      </c>
      <c r="D83" s="24"/>
      <c r="E83" s="20"/>
      <c r="F83" s="20"/>
      <c r="G83" s="20"/>
      <c r="H83" s="20"/>
      <c r="I83" s="16">
        <f t="shared" si="7"/>
        <v>0</v>
      </c>
      <c r="J83" s="21"/>
      <c r="K83" s="21"/>
    </row>
    <row r="84" spans="3:11" ht="27" x14ac:dyDescent="0.3">
      <c r="C84" s="18" t="s">
        <v>69</v>
      </c>
      <c r="D84" s="19"/>
      <c r="E84" s="20"/>
      <c r="F84" s="20"/>
      <c r="G84" s="20"/>
      <c r="H84" s="20"/>
      <c r="I84" s="16">
        <f t="shared" si="7"/>
        <v>0</v>
      </c>
      <c r="J84" s="21"/>
      <c r="K84" s="21"/>
    </row>
    <row r="85" spans="3:11" ht="27" x14ac:dyDescent="0.3">
      <c r="C85" s="18" t="s">
        <v>70</v>
      </c>
      <c r="D85" s="19"/>
      <c r="E85" s="20"/>
      <c r="F85" s="20"/>
      <c r="G85" s="20"/>
      <c r="H85" s="20"/>
      <c r="I85" s="16">
        <f t="shared" si="7"/>
        <v>0</v>
      </c>
      <c r="J85" s="21"/>
      <c r="K85" s="21"/>
    </row>
    <row r="86" spans="3:11" ht="15" x14ac:dyDescent="0.3">
      <c r="C86" s="14" t="s">
        <v>71</v>
      </c>
      <c r="D86" s="24"/>
      <c r="E86" s="20"/>
      <c r="F86" s="20"/>
      <c r="G86" s="20"/>
      <c r="H86" s="20"/>
      <c r="I86" s="16">
        <f t="shared" si="7"/>
        <v>0</v>
      </c>
      <c r="J86" s="21"/>
      <c r="K86" s="21"/>
    </row>
    <row r="87" spans="3:11" ht="27" x14ac:dyDescent="0.3">
      <c r="C87" s="18" t="s">
        <v>72</v>
      </c>
      <c r="D87" s="19"/>
      <c r="E87" s="20"/>
      <c r="F87" s="20"/>
      <c r="G87" s="20"/>
      <c r="H87" s="20"/>
      <c r="I87" s="16">
        <f t="shared" si="7"/>
        <v>0</v>
      </c>
      <c r="J87" s="21"/>
      <c r="K87" s="21"/>
    </row>
    <row r="88" spans="3:11" ht="27" x14ac:dyDescent="0.3">
      <c r="C88" s="18" t="s">
        <v>73</v>
      </c>
      <c r="D88" s="19"/>
      <c r="E88" s="20"/>
      <c r="F88" s="20"/>
      <c r="G88" s="20"/>
      <c r="H88" s="20"/>
      <c r="I88" s="16">
        <f t="shared" si="7"/>
        <v>0</v>
      </c>
      <c r="J88" s="21"/>
      <c r="K88" s="21"/>
    </row>
    <row r="89" spans="3:11" ht="30" x14ac:dyDescent="0.3">
      <c r="C89" s="14" t="s">
        <v>74</v>
      </c>
      <c r="D89" s="24"/>
      <c r="E89" s="20"/>
      <c r="F89" s="20"/>
      <c r="G89" s="20"/>
      <c r="H89" s="20"/>
      <c r="I89" s="16">
        <f t="shared" si="7"/>
        <v>0</v>
      </c>
      <c r="J89" s="21"/>
      <c r="K89" s="21"/>
    </row>
    <row r="90" spans="3:11" ht="27" x14ac:dyDescent="0.3">
      <c r="C90" s="18" t="s">
        <v>75</v>
      </c>
      <c r="D90" s="19"/>
      <c r="E90" s="20"/>
      <c r="F90" s="20"/>
      <c r="G90" s="20"/>
      <c r="H90" s="20"/>
      <c r="I90" s="16">
        <f t="shared" si="7"/>
        <v>0</v>
      </c>
      <c r="J90" s="21"/>
      <c r="K90" s="21"/>
    </row>
    <row r="91" spans="3:11" ht="15" x14ac:dyDescent="0.3">
      <c r="C91" s="26" t="s">
        <v>76</v>
      </c>
      <c r="D91" s="27"/>
      <c r="E91" s="20"/>
      <c r="F91" s="20"/>
      <c r="G91" s="20"/>
      <c r="H91" s="20"/>
      <c r="I91" s="16">
        <f t="shared" si="7"/>
        <v>0</v>
      </c>
      <c r="J91" s="21"/>
      <c r="K91" s="21"/>
    </row>
    <row r="92" spans="3:11" ht="15.75" thickBot="1" x14ac:dyDescent="0.35">
      <c r="C92" s="33"/>
      <c r="D92" s="34"/>
      <c r="E92" s="35"/>
      <c r="F92" s="35"/>
      <c r="G92" s="35"/>
      <c r="H92" s="35"/>
      <c r="I92" s="36">
        <f t="shared" si="7"/>
        <v>0</v>
      </c>
      <c r="J92" s="21"/>
      <c r="K92" s="21"/>
    </row>
    <row r="93" spans="3:11" ht="30.75" thickBot="1" x14ac:dyDescent="0.3">
      <c r="C93" s="37" t="s">
        <v>77</v>
      </c>
      <c r="D93" s="38">
        <f>+D16+D22+D32+D42+D58+D68</f>
        <v>1094220384</v>
      </c>
      <c r="E93" s="38">
        <f t="shared" ref="E93:I93" si="8">+E16+E22+E32+E42+E58</f>
        <v>31894986.039999999</v>
      </c>
      <c r="F93" s="38">
        <f t="shared" si="8"/>
        <v>58171850.170000002</v>
      </c>
      <c r="G93" s="38">
        <f t="shared" si="8"/>
        <v>82161339.719999999</v>
      </c>
      <c r="H93" s="38">
        <f t="shared" si="8"/>
        <v>63937449.859999999</v>
      </c>
      <c r="I93" s="39">
        <f t="shared" si="8"/>
        <v>236165625.78999996</v>
      </c>
      <c r="J93" s="9"/>
      <c r="K93" s="21"/>
    </row>
    <row r="94" spans="3:11" x14ac:dyDescent="0.25">
      <c r="E94" s="9"/>
      <c r="F94" s="9"/>
      <c r="G94" s="9"/>
      <c r="H94" s="9"/>
      <c r="I94" s="13"/>
    </row>
    <row r="95" spans="3:11" x14ac:dyDescent="0.25">
      <c r="E95" s="9"/>
      <c r="F95" s="9"/>
      <c r="G95" s="9"/>
      <c r="H95" s="9"/>
      <c r="I95" s="13"/>
    </row>
    <row r="96" spans="3:11" ht="15" x14ac:dyDescent="0.3">
      <c r="C96" s="30" t="s">
        <v>78</v>
      </c>
    </row>
    <row r="97" spans="3:9" x14ac:dyDescent="0.25">
      <c r="C97" s="5" t="s">
        <v>80</v>
      </c>
    </row>
    <row r="98" spans="3:9" x14ac:dyDescent="0.25">
      <c r="C98" s="5" t="s">
        <v>81</v>
      </c>
    </row>
    <row r="99" spans="3:9" x14ac:dyDescent="0.25">
      <c r="C99" s="5" t="s">
        <v>79</v>
      </c>
    </row>
    <row r="100" spans="3:9" x14ac:dyDescent="0.25">
      <c r="C100" s="5" t="s">
        <v>82</v>
      </c>
    </row>
    <row r="101" spans="3:9" x14ac:dyDescent="0.25">
      <c r="C101" s="5" t="s">
        <v>83</v>
      </c>
    </row>
    <row r="102" spans="3:9" ht="15" x14ac:dyDescent="0.3">
      <c r="C102" s="31"/>
      <c r="D102" s="31"/>
      <c r="E102" s="31"/>
      <c r="F102" s="31"/>
      <c r="G102" s="31"/>
      <c r="H102" s="31"/>
      <c r="I102" s="31"/>
    </row>
  </sheetData>
  <mergeCells count="5">
    <mergeCell ref="C6:D6"/>
    <mergeCell ref="C9:I9"/>
    <mergeCell ref="C10:I10"/>
    <mergeCell ref="C11:I11"/>
    <mergeCell ref="C12:I12"/>
  </mergeCells>
  <pageMargins left="0.27559055118110237" right="0.17" top="0.15748031496062992" bottom="0.38" header="0.15748031496062992" footer="0.31496062992125984"/>
  <pageSetup scale="5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ACUMULADA</vt:lpstr>
      <vt:lpstr>'EJECUCION ACUMULADA'!Área_de_impresión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2020-11-05T19:39:02Z</cp:lastPrinted>
  <dcterms:created xsi:type="dcterms:W3CDTF">2018-04-17T18:57:16Z</dcterms:created>
  <dcterms:modified xsi:type="dcterms:W3CDTF">2022-05-03T19:30:04Z</dcterms:modified>
</cp:coreProperties>
</file>