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FEBRERO 2022\"/>
    </mc:Choice>
  </mc:AlternateContent>
  <xr:revisionPtr revIDLastSave="0" documentId="8_{016A49B5-C74F-40F4-B463-C95B97F3500E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EJECUCION ACUMULADA" sheetId="3" r:id="rId1"/>
    <sheet name="Hoja1" sheetId="4" r:id="rId2"/>
  </sheets>
  <definedNames>
    <definedName name="_xlnm.Print_Area" localSheetId="0">'EJECUCION ACUMULADA'!$C$9:$G$102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5" i="4" l="1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D61" i="4"/>
  <c r="G60" i="4"/>
  <c r="G59" i="4"/>
  <c r="G58" i="4"/>
  <c r="G57" i="4"/>
  <c r="G56" i="4"/>
  <c r="G55" i="4"/>
  <c r="G54" i="4"/>
  <c r="G52" i="4"/>
  <c r="G51" i="4"/>
  <c r="G50" i="4"/>
  <c r="G49" i="4"/>
  <c r="G48" i="4"/>
  <c r="G47" i="4"/>
  <c r="G46" i="4"/>
  <c r="F45" i="4"/>
  <c r="E45" i="4"/>
  <c r="D45" i="4"/>
  <c r="G44" i="4"/>
  <c r="G43" i="4"/>
  <c r="G42" i="4"/>
  <c r="G41" i="4"/>
  <c r="G40" i="4"/>
  <c r="G39" i="4"/>
  <c r="G38" i="4"/>
  <c r="G37" i="4"/>
  <c r="G36" i="4"/>
  <c r="G35" i="4"/>
  <c r="D35" i="4"/>
  <c r="G34" i="4"/>
  <c r="G33" i="4"/>
  <c r="G32" i="4"/>
  <c r="G31" i="4"/>
  <c r="G30" i="4"/>
  <c r="G29" i="4"/>
  <c r="G28" i="4"/>
  <c r="G27" i="4"/>
  <c r="G26" i="4"/>
  <c r="F25" i="4"/>
  <c r="E25" i="4"/>
  <c r="D25" i="4"/>
  <c r="G24" i="4"/>
  <c r="G23" i="4"/>
  <c r="G22" i="4"/>
  <c r="G21" i="4"/>
  <c r="G20" i="4"/>
  <c r="F19" i="4"/>
  <c r="E19" i="4"/>
  <c r="D19" i="4"/>
  <c r="L18" i="4"/>
  <c r="M18" i="4" s="1"/>
  <c r="N18" i="4" s="1"/>
  <c r="O18" i="4" s="1"/>
  <c r="P18" i="4" s="1"/>
  <c r="Q18" i="4" s="1"/>
  <c r="E18" i="4" l="1"/>
  <c r="G19" i="4"/>
  <c r="D96" i="4"/>
  <c r="E96" i="4"/>
  <c r="G45" i="4"/>
  <c r="F96" i="4"/>
  <c r="D18" i="4"/>
  <c r="F18" i="4"/>
  <c r="G25" i="4"/>
  <c r="G18" i="4" l="1"/>
  <c r="G96" i="4"/>
  <c r="G18" i="3"/>
  <c r="G19" i="3"/>
  <c r="G20" i="3"/>
  <c r="G21" i="3"/>
  <c r="G22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4" i="3"/>
  <c r="G45" i="3"/>
  <c r="G46" i="3"/>
  <c r="G47" i="3"/>
  <c r="G48" i="3"/>
  <c r="G49" i="3"/>
  <c r="G50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F43" i="3"/>
  <c r="F23" i="3"/>
  <c r="F17" i="3"/>
  <c r="F94" i="3" l="1"/>
  <c r="F16" i="3"/>
  <c r="E43" i="3" l="1"/>
  <c r="G43" i="3" s="1"/>
  <c r="E23" i="3"/>
  <c r="G23" i="3" s="1"/>
  <c r="E17" i="3"/>
  <c r="G17" i="3" s="1"/>
  <c r="E16" i="3" l="1"/>
  <c r="G16" i="3" s="1"/>
  <c r="D59" i="3" l="1"/>
  <c r="D43" i="3"/>
  <c r="D33" i="3"/>
  <c r="D23" i="3"/>
  <c r="D17" i="3"/>
  <c r="D94" i="3" l="1"/>
  <c r="D16" i="3"/>
  <c r="E94" i="3"/>
  <c r="G94" i="3" s="1"/>
  <c r="L16" i="3" l="1"/>
  <c r="M16" i="3" s="1"/>
  <c r="N16" i="3" s="1"/>
  <c r="O16" i="3" s="1"/>
  <c r="P16" i="3" s="1"/>
  <c r="Q16" i="3" s="1"/>
</calcChain>
</file>

<file path=xl/sharedStrings.xml><?xml version="1.0" encoding="utf-8"?>
<sst xmlns="http://schemas.openxmlformats.org/spreadsheetml/2006/main" count="184" uniqueCount="92">
  <si>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</si>
  <si>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</si>
  <si>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</si>
  <si>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</si>
  <si>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</si>
  <si>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</si>
  <si>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</si>
  <si>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</si>
  <si>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</si>
  <si>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</si>
  <si>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</si>
  <si>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</si>
  <si>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</si>
  <si>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</si>
  <si>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</si>
  <si>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</si>
  <si>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</si>
  <si>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</si>
  <si>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</si>
  <si>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</si>
  <si>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</si>
  <si>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</si>
  <si>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</si>
  <si>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</si>
  <si>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</si>
  <si>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</si>
  <si>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</si>
  <si>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</si>
  <si>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</si>
  <si>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</si>
  <si>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</si>
  <si>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</si>
  <si>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</si>
  <si>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</si>
  <si>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</si>
  <si>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</si>
  <si>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</si>
  <si>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</si>
  <si>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</si>
  <si>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</si>
  <si>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</si>
  <si>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</si>
  <si>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</si>
  <si>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</si>
  <si>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</si>
  <si>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</si>
  <si>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</si>
  <si>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</si>
  <si>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</si>
  <si>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</si>
  <si>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</si>
  <si>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</si>
  <si>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</si>
  <si>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</si>
  <si>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</si>
  <si>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</si>
  <si>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</si>
  <si>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</si>
  <si>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</si>
  <si>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</si>
  <si>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</si>
  <si>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</si>
  <si>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</si>
  <si>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</si>
  <si>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</si>
  <si>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</si>
  <si>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</si>
  <si>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</si>
  <si>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</si>
  <si>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</si>
  <si>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</si>
  <si>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</si>
  <si>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</si>
  <si>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</si>
  <si>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</si>
  <si>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</si>
  <si>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</si>
  <si>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</si>
  <si>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</si>
  <si>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</si>
  <si>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</si>
  <si>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</si>
  <si>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</si>
  <si>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</si>
  <si>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</si>
  <si>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</si>
  <si>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</si>
  <si>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</si>
  <si>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</si>
  <si>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</si>
  <si>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DESDE 01  DE ENERO HASTA 28 DE FEBRERO, AÑO 2022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</si>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</sst>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43" fontId="5" fillId="0" borderId="1" xfId="0" applyNumberFormat="1" applyFont="1" applyBorder="1"/>
    <xf numFmtId="0" fontId="3" fillId="0" borderId="1" xfId="0" applyFont="1" applyBorder="1" applyAlignment="1">
      <alignment horizontal="left" vertical="center" wrapText="1" indent="2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43" fontId="5" fillId="0" borderId="3" xfId="0" applyNumberFormat="1" applyFont="1" applyBorder="1"/>
    <xf numFmtId="0" fontId="3" fillId="0" borderId="2" xfId="0" applyFont="1" applyBorder="1" applyAlignment="1">
      <alignment horizontal="left" vertical="center" wrapText="1" indent="2"/>
    </xf>
    <xf numFmtId="43" fontId="5" fillId="0" borderId="6" xfId="0" applyNumberFormat="1" applyFont="1" applyBorder="1"/>
    <xf numFmtId="0" fontId="4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left" vertical="center" wrapText="1"/>
    </xf>
    <xf numFmtId="43" fontId="5" fillId="3" borderId="12" xfId="1" applyFont="1" applyFill="1" applyBorder="1" applyAlignment="1">
      <alignment horizontal="center" vertical="center" wrapText="1"/>
    </xf>
    <xf numFmtId="43" fontId="5" fillId="3" borderId="14" xfId="1" applyFont="1" applyFill="1" applyBorder="1" applyAlignment="1">
      <alignment horizontal="center" vertical="center" wrapText="1"/>
    </xf>
    <xf numFmtId="43" fontId="5" fillId="0" borderId="15" xfId="0" applyNumberFormat="1" applyFont="1" applyBorder="1"/>
    <xf numFmtId="0" fontId="4" fillId="3" borderId="16" xfId="0" applyFont="1" applyFill="1" applyBorder="1" applyAlignment="1">
      <alignment horizontal="left" vertical="center" wrapText="1"/>
    </xf>
    <xf numFmtId="43" fontId="5" fillId="3" borderId="17" xfId="1" applyFont="1" applyFill="1" applyBorder="1" applyAlignment="1">
      <alignment horizontal="center" vertical="center" wrapText="1"/>
    </xf>
    <xf numFmtId="43" fontId="5" fillId="3" borderId="18" xfId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 wrapText="1"/>
    </xf>
    <xf numFmtId="43" fontId="5" fillId="0" borderId="20" xfId="1" applyFont="1" applyBorder="1" applyAlignment="1">
      <alignment horizontal="left" vertical="center" wrapText="1"/>
    </xf>
    <xf numFmtId="43" fontId="5" fillId="0" borderId="21" xfId="0" applyNumberFormat="1" applyFont="1" applyBorder="1"/>
    <xf numFmtId="0" fontId="3" fillId="0" borderId="4" xfId="0" applyFont="1" applyBorder="1" applyAlignment="1">
      <alignment horizontal="left" vertical="center" wrapText="1" indent="2"/>
    </xf>
    <xf numFmtId="43" fontId="3" fillId="0" borderId="5" xfId="1" applyFont="1" applyBorder="1" applyAlignment="1">
      <alignment vertical="center" wrapText="1"/>
    </xf>
    <xf numFmtId="43" fontId="3" fillId="0" borderId="5" xfId="1" applyFont="1" applyBorder="1"/>
    <xf numFmtId="0" fontId="5" fillId="0" borderId="7" xfId="0" applyFont="1" applyBorder="1" applyAlignment="1">
      <alignment horizontal="left" vertical="center" wrapText="1"/>
    </xf>
    <xf numFmtId="43" fontId="5" fillId="0" borderId="8" xfId="1" applyFont="1" applyBorder="1" applyAlignment="1">
      <alignment vertical="center" wrapText="1"/>
    </xf>
    <xf numFmtId="43" fontId="5" fillId="0" borderId="9" xfId="0" applyNumberFormat="1" applyFont="1" applyBorder="1"/>
    <xf numFmtId="0" fontId="3" fillId="0" borderId="11" xfId="0" applyFont="1" applyBorder="1" applyAlignment="1">
      <alignment horizontal="left" vertical="center" wrapText="1" indent="2"/>
    </xf>
    <xf numFmtId="43" fontId="3" fillId="0" borderId="13" xfId="1" applyFont="1" applyBorder="1" applyAlignment="1">
      <alignment vertical="center" wrapText="1"/>
    </xf>
    <xf numFmtId="43" fontId="3" fillId="0" borderId="13" xfId="1" applyFont="1" applyBorder="1"/>
    <xf numFmtId="4" fontId="3" fillId="0" borderId="5" xfId="0" applyNumberFormat="1" applyFont="1" applyBorder="1"/>
    <xf numFmtId="0" fontId="5" fillId="0" borderId="7" xfId="0" applyFont="1" applyBorder="1" applyAlignment="1">
      <alignment horizontal="right" vertical="center" wrapText="1"/>
    </xf>
    <xf numFmtId="0" fontId="5" fillId="2" borderId="7" xfId="0" applyFont="1" applyFill="1" applyBorder="1" applyAlignment="1">
      <alignment horizontal="left" vertical="center" wrapText="1"/>
    </xf>
    <xf numFmtId="164" fontId="5" fillId="2" borderId="8" xfId="0" applyNumberFormat="1" applyFont="1" applyFill="1" applyBorder="1" applyAlignment="1">
      <alignment horizontal="center" vertical="center" wrapText="1"/>
    </xf>
    <xf numFmtId="43" fontId="3" fillId="0" borderId="8" xfId="1" applyFont="1" applyBorder="1"/>
    <xf numFmtId="43" fontId="3" fillId="0" borderId="8" xfId="1" applyFont="1" applyBorder="1" applyAlignment="1">
      <alignment vertical="center" wrapText="1"/>
    </xf>
    <xf numFmtId="164" fontId="5" fillId="0" borderId="8" xfId="0" applyNumberFormat="1" applyFont="1" applyBorder="1" applyAlignment="1">
      <alignment vertical="center" wrapText="1"/>
    </xf>
    <xf numFmtId="43" fontId="5" fillId="0" borderId="13" xfId="1" applyFont="1" applyBorder="1" applyAlignment="1">
      <alignment vertical="center" wrapText="1"/>
    </xf>
    <xf numFmtId="43" fontId="5" fillId="0" borderId="8" xfId="1" applyFont="1" applyBorder="1"/>
    <xf numFmtId="0" fontId="3" fillId="0" borderId="19" xfId="0" applyFont="1" applyBorder="1" applyAlignment="1">
      <alignment horizontal="left" vertical="center" wrapText="1"/>
    </xf>
    <xf numFmtId="164" fontId="3" fillId="0" borderId="20" xfId="0" applyNumberFormat="1" applyFont="1" applyBorder="1" applyAlignment="1">
      <alignment vertical="center" wrapText="1"/>
    </xf>
    <xf numFmtId="43" fontId="3" fillId="0" borderId="20" xfId="1" applyFont="1" applyBorder="1"/>
    <xf numFmtId="0" fontId="3" fillId="0" borderId="19" xfId="0" applyFont="1" applyBorder="1" applyAlignment="1">
      <alignment horizontal="left" vertical="center" wrapText="1" indent="2"/>
    </xf>
    <xf numFmtId="43" fontId="3" fillId="0" borderId="20" xfId="1" applyFont="1" applyBorder="1" applyAlignment="1">
      <alignment vertical="center" wrapText="1"/>
    </xf>
    <xf numFmtId="0" fontId="3" fillId="0" borderId="19" xfId="0" applyFont="1" applyBorder="1"/>
    <xf numFmtId="0" fontId="3" fillId="0" borderId="20" xfId="0" applyFont="1" applyBorder="1"/>
    <xf numFmtId="43" fontId="3" fillId="0" borderId="20" xfId="0" applyNumberFormat="1" applyFont="1" applyBorder="1"/>
    <xf numFmtId="0" fontId="5" fillId="0" borderId="22" xfId="0" applyFont="1" applyBorder="1" applyAlignment="1">
      <alignment horizontal="left" vertical="center" wrapText="1"/>
    </xf>
    <xf numFmtId="164" fontId="5" fillId="0" borderId="13" xfId="0" applyNumberFormat="1" applyFont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105</xdr:row>
      <xdr:rowOff>161925</xdr:rowOff>
    </xdr:from>
    <xdr:to>
      <xdr:col>2</xdr:col>
      <xdr:colOff>2505075</xdr:colOff>
      <xdr:row>109</xdr:row>
      <xdr:rowOff>130549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F58038C9-2C9B-4248-BA14-1DB9D7D4C22B}"/>
            </a:ext>
          </a:extLst>
        </xdr:cNvPr>
        <xdr:cNvSpPr txBox="1"/>
      </xdr:nvSpPr>
      <xdr:spPr>
        <a:xfrm>
          <a:off x="828675" y="38795325"/>
          <a:ext cx="2333625" cy="806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28575</xdr:colOff>
      <xdr:row>105</xdr:row>
      <xdr:rowOff>171450</xdr:rowOff>
    </xdr:from>
    <xdr:to>
      <xdr:col>6</xdr:col>
      <xdr:colOff>940733</xdr:colOff>
      <xdr:row>109</xdr:row>
      <xdr:rowOff>106456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A4A62230-17B6-4F72-8090-290CE053C5EA}"/>
            </a:ext>
          </a:extLst>
        </xdr:cNvPr>
        <xdr:cNvSpPr txBox="1"/>
      </xdr:nvSpPr>
      <xdr:spPr>
        <a:xfrm>
          <a:off x="4572000" y="38804850"/>
          <a:ext cx="2969558" cy="773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95250</xdr:colOff>
      <xdr:row>105</xdr:row>
      <xdr:rowOff>200025</xdr:rowOff>
    </xdr:from>
    <xdr:to>
      <xdr:col>2</xdr:col>
      <xdr:colOff>2616154</xdr:colOff>
      <xdr:row>105</xdr:row>
      <xdr:rowOff>200025</xdr:rowOff>
    </xdr:to>
    <xdr:cxnSp macro="">
      <xdr:nvCxnSpPr>
        <xdr:cNvPr id="6" name="12 Conector recto">
          <a:extLst>
            <a:ext uri="{FF2B5EF4-FFF2-40B4-BE49-F238E27FC236}">
              <a16:creationId xmlns:a16="http://schemas.microsoft.com/office/drawing/2014/main" id="{44D708EB-28E3-428A-9815-911AD0AA58CF}"/>
            </a:ext>
          </a:extLst>
        </xdr:cNvPr>
        <xdr:cNvCxnSpPr/>
      </xdr:nvCxnSpPr>
      <xdr:spPr>
        <a:xfrm>
          <a:off x="752475" y="3883342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247650</xdr:colOff>
      <xdr:row>106</xdr:row>
      <xdr:rowOff>0</xdr:rowOff>
    </xdr:from>
    <xdr:to>
      <xdr:col>6</xdr:col>
      <xdr:colOff>711154</xdr:colOff>
      <xdr:row>106</xdr:row>
      <xdr:rowOff>0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6E7307C1-577B-4AE7-B75B-CA37180C0595}"/>
            </a:ext>
          </a:extLst>
        </xdr:cNvPr>
        <xdr:cNvCxnSpPr/>
      </xdr:nvCxnSpPr>
      <xdr:spPr>
        <a:xfrm>
          <a:off x="4791075" y="38842950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2524125</xdr:colOff>
      <xdr:row>0</xdr:row>
      <xdr:rowOff>0</xdr:rowOff>
    </xdr:from>
    <xdr:to>
      <xdr:col>5</xdr:col>
      <xdr:colOff>266700</xdr:colOff>
      <xdr:row>9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D085029-F446-4FF9-8DC5-5307865569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585" t="9424" r="10510" b="10975"/>
        <a:stretch/>
      </xdr:blipFill>
      <xdr:spPr>
        <a:xfrm>
          <a:off x="3181350" y="0"/>
          <a:ext cx="2657475" cy="1990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106</xdr:row>
      <xdr:rowOff>161925</xdr:rowOff>
    </xdr:from>
    <xdr:to>
      <xdr:col>2</xdr:col>
      <xdr:colOff>2505075</xdr:colOff>
      <xdr:row>110</xdr:row>
      <xdr:rowOff>130549</xdr:rowOff>
    </xdr:to>
    <xdr:sp macro="" textlink="">
      <xdr:nvSpPr>
        <xdr:cNvPr id="2" name="11 CuadroTexto">
          <a:extLst>
            <a:ext uri="{FF2B5EF4-FFF2-40B4-BE49-F238E27FC236}">
              <a16:creationId xmlns:a16="http://schemas.microsoft.com/office/drawing/2014/main" id="{84C1DB6E-A4ED-48C9-AE30-109B2F5E1C49}"/>
            </a:ext>
          </a:extLst>
        </xdr:cNvPr>
        <xdr:cNvSpPr txBox="1"/>
      </xdr:nvSpPr>
      <xdr:spPr>
        <a:xfrm>
          <a:off x="828675" y="39881175"/>
          <a:ext cx="2333625" cy="806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28575</xdr:colOff>
      <xdr:row>106</xdr:row>
      <xdr:rowOff>171450</xdr:rowOff>
    </xdr:from>
    <xdr:to>
      <xdr:col>6</xdr:col>
      <xdr:colOff>940733</xdr:colOff>
      <xdr:row>110</xdr:row>
      <xdr:rowOff>106456</xdr:rowOff>
    </xdr:to>
    <xdr:sp macro="" textlink="">
      <xdr:nvSpPr>
        <xdr:cNvPr id="3" name="11 CuadroTexto">
          <a:extLst>
            <a:ext uri="{FF2B5EF4-FFF2-40B4-BE49-F238E27FC236}">
              <a16:creationId xmlns:a16="http://schemas.microsoft.com/office/drawing/2014/main" id="{60A017AD-D10B-43B2-B6ED-407B1B0B7421}"/>
            </a:ext>
          </a:extLst>
        </xdr:cNvPr>
        <xdr:cNvSpPr txBox="1"/>
      </xdr:nvSpPr>
      <xdr:spPr>
        <a:xfrm>
          <a:off x="4572000" y="39890700"/>
          <a:ext cx="2969558" cy="773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95250</xdr:colOff>
      <xdr:row>106</xdr:row>
      <xdr:rowOff>200025</xdr:rowOff>
    </xdr:from>
    <xdr:to>
      <xdr:col>2</xdr:col>
      <xdr:colOff>2616154</xdr:colOff>
      <xdr:row>106</xdr:row>
      <xdr:rowOff>200025</xdr:rowOff>
    </xdr:to>
    <xdr:cxnSp macro="">
      <xdr:nvCxnSpPr>
        <xdr:cNvPr id="4" name="12 Conector recto">
          <a:extLst>
            <a:ext uri="{FF2B5EF4-FFF2-40B4-BE49-F238E27FC236}">
              <a16:creationId xmlns:a16="http://schemas.microsoft.com/office/drawing/2014/main" id="{B7017319-C21C-49B9-9F59-3B574DAF21FB}"/>
            </a:ext>
          </a:extLst>
        </xdr:cNvPr>
        <xdr:cNvCxnSpPr/>
      </xdr:nvCxnSpPr>
      <xdr:spPr>
        <a:xfrm>
          <a:off x="752475" y="3991927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247650</xdr:colOff>
      <xdr:row>107</xdr:row>
      <xdr:rowOff>0</xdr:rowOff>
    </xdr:from>
    <xdr:to>
      <xdr:col>6</xdr:col>
      <xdr:colOff>711154</xdr:colOff>
      <xdr:row>107</xdr:row>
      <xdr:rowOff>0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E9E1AD5C-9DDC-40CE-B8B6-3149B0209B6B}"/>
            </a:ext>
          </a:extLst>
        </xdr:cNvPr>
        <xdr:cNvCxnSpPr/>
      </xdr:nvCxnSpPr>
      <xdr:spPr>
        <a:xfrm>
          <a:off x="4791075" y="39928800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2181225</xdr:colOff>
      <xdr:row>0</xdr:row>
      <xdr:rowOff>190500</xdr:rowOff>
    </xdr:from>
    <xdr:to>
      <xdr:col>5</xdr:col>
      <xdr:colOff>228600</xdr:colOff>
      <xdr:row>11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55F63BA-B9EC-4F8C-9252-90B167653E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585" t="9424" r="10510" b="10975"/>
        <a:stretch/>
      </xdr:blipFill>
      <xdr:spPr>
        <a:xfrm>
          <a:off x="3257550" y="400050"/>
          <a:ext cx="2962275" cy="2276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T102"/>
  <sheetViews>
    <sheetView showGridLines="0" zoomScaleNormal="100" workbookViewId="0">
      <selection sqref="A1:XFD1048576"/>
    </sheetView>
  </sheetViews>
  <sheetFormatPr baseColWidth="10" defaultColWidth="9.140625" defaultRowHeight="16.5" x14ac:dyDescent="0.3"/>
  <cols>
    <col min="1" max="1" width="0.7109375" style="2" customWidth="1"/>
    <col min="2" max="2" width="9.140625" style="2"/>
    <col min="3" max="3" width="40" style="2" customWidth="1"/>
    <col min="4" max="4" width="18.28515625" style="2" bestFit="1" customWidth="1"/>
    <col min="5" max="6" width="15.42578125" style="2" customWidth="1"/>
    <col min="7" max="7" width="19.7109375" style="2" customWidth="1"/>
    <col min="8" max="8" width="16.5703125" style="2" customWidth="1"/>
    <col min="9" max="9" width="21" style="2" customWidth="1"/>
    <col min="10" max="11" width="6" style="2" bestFit="1" customWidth="1"/>
    <col min="12" max="17" width="6.140625" style="2" bestFit="1" customWidth="1"/>
    <col min="18" max="19" width="7" style="2" bestFit="1" customWidth="1"/>
    <col min="20" max="16384" width="9.140625" style="2"/>
  </cols>
  <sheetData>
    <row r="6" spans="3:19" ht="19.5" customHeight="1" x14ac:dyDescent="0.3"/>
    <row r="9" spans="3:19" ht="18.75" x14ac:dyDescent="0.3">
      <c r="C9" s="61"/>
      <c r="D9" s="61"/>
      <c r="E9" s="1"/>
      <c r="F9" s="1"/>
      <c r="H9" s="3"/>
    </row>
    <row r="10" spans="3:19" ht="18.75" customHeight="1" x14ac:dyDescent="0.3">
      <c r="C10" s="61"/>
      <c r="D10" s="61"/>
      <c r="E10" s="61"/>
      <c r="F10" s="61"/>
      <c r="G10" s="61"/>
      <c r="H10" s="4"/>
    </row>
    <row r="11" spans="3:19" ht="18.75" customHeight="1" x14ac:dyDescent="0.3">
      <c r="C11" s="61" t="s">
        <v>90</v>
      </c>
      <c r="D11" s="61"/>
      <c r="E11" s="61"/>
      <c r="F11" s="61"/>
      <c r="G11" s="61"/>
      <c r="H11" s="4"/>
    </row>
    <row r="12" spans="3:19" ht="15.75" customHeight="1" x14ac:dyDescent="0.3">
      <c r="C12" s="62" t="s">
        <v>84</v>
      </c>
      <c r="D12" s="62"/>
      <c r="E12" s="62"/>
      <c r="F12" s="62"/>
      <c r="G12" s="62"/>
      <c r="H12" s="4"/>
    </row>
    <row r="13" spans="3:19" x14ac:dyDescent="0.3">
      <c r="C13" s="63" t="s">
        <v>87</v>
      </c>
      <c r="D13" s="63"/>
      <c r="E13" s="63"/>
      <c r="F13" s="63"/>
      <c r="G13" s="63"/>
      <c r="H13" s="4"/>
    </row>
    <row r="14" spans="3:19" ht="17.25" thickBot="1" x14ac:dyDescent="0.35">
      <c r="H14" s="4"/>
    </row>
    <row r="15" spans="3:19" ht="17.25" thickBot="1" x14ac:dyDescent="0.35">
      <c r="C15" s="18" t="s">
        <v>0</v>
      </c>
      <c r="D15" s="19" t="s">
        <v>85</v>
      </c>
      <c r="E15" s="19" t="s">
        <v>88</v>
      </c>
      <c r="F15" s="19" t="s">
        <v>89</v>
      </c>
      <c r="G15" s="20" t="s">
        <v>86</v>
      </c>
      <c r="H15" s="4"/>
      <c r="R15" s="5"/>
      <c r="S15" s="5"/>
    </row>
    <row r="16" spans="3:19" ht="17.25" thickBot="1" x14ac:dyDescent="0.35">
      <c r="C16" s="28" t="s">
        <v>1</v>
      </c>
      <c r="D16" s="29">
        <f>+D17+D23+D33+D43+D59+D69+67000000</f>
        <v>1161220384</v>
      </c>
      <c r="E16" s="29">
        <f t="shared" ref="E16:F16" si="0">+E17+E23+E33+E43+E59+E69</f>
        <v>31894986.039999999</v>
      </c>
      <c r="F16" s="29">
        <f t="shared" si="0"/>
        <v>58171850.170000002</v>
      </c>
      <c r="G16" s="30">
        <f>SUM(E16:F16)</f>
        <v>90066836.210000008</v>
      </c>
      <c r="J16" s="6"/>
      <c r="L16" s="6">
        <f>+T17*1.05</f>
        <v>0</v>
      </c>
      <c r="M16" s="6">
        <f t="shared" ref="M16:Q16" si="1">+L16*1.05</f>
        <v>0</v>
      </c>
      <c r="N16" s="6">
        <f t="shared" si="1"/>
        <v>0</v>
      </c>
      <c r="O16" s="6">
        <f t="shared" si="1"/>
        <v>0</v>
      </c>
      <c r="P16" s="6">
        <f t="shared" si="1"/>
        <v>0</v>
      </c>
      <c r="Q16" s="6">
        <f t="shared" si="1"/>
        <v>0</v>
      </c>
      <c r="R16" s="6"/>
      <c r="S16" s="6"/>
    </row>
    <row r="17" spans="3:20" ht="30.75" thickBot="1" x14ac:dyDescent="0.35">
      <c r="C17" s="34" t="s">
        <v>2</v>
      </c>
      <c r="D17" s="35">
        <f t="shared" ref="D17:F17" si="2">+D18+D19+D20+D21+D22</f>
        <v>488049679</v>
      </c>
      <c r="E17" s="35">
        <f t="shared" si="2"/>
        <v>31894986.039999999</v>
      </c>
      <c r="F17" s="35">
        <f t="shared" si="2"/>
        <v>32285592.43</v>
      </c>
      <c r="G17" s="36">
        <f t="shared" ref="G17:G80" si="3">SUM(E17:F17)</f>
        <v>64180578.469999999</v>
      </c>
      <c r="J17" s="7"/>
      <c r="T17" s="6"/>
    </row>
    <row r="18" spans="3:20" x14ac:dyDescent="0.3">
      <c r="C18" s="31" t="s">
        <v>3</v>
      </c>
      <c r="D18" s="32">
        <v>422711925</v>
      </c>
      <c r="E18" s="33">
        <v>27246481.600000001</v>
      </c>
      <c r="F18" s="33">
        <v>27631221.899999999</v>
      </c>
      <c r="G18" s="17">
        <f t="shared" si="3"/>
        <v>54877703.5</v>
      </c>
      <c r="H18" s="8"/>
    </row>
    <row r="19" spans="3:20" x14ac:dyDescent="0.3">
      <c r="C19" s="16" t="s">
        <v>4</v>
      </c>
      <c r="D19" s="11">
        <v>7633435</v>
      </c>
      <c r="E19" s="12">
        <v>507291.06</v>
      </c>
      <c r="F19" s="12">
        <v>456000</v>
      </c>
      <c r="G19" s="15">
        <f t="shared" si="3"/>
        <v>963291.06</v>
      </c>
      <c r="H19" s="8"/>
      <c r="I19" s="8"/>
    </row>
    <row r="20" spans="3:20" ht="33" x14ac:dyDescent="0.3">
      <c r="C20" s="16" t="s">
        <v>36</v>
      </c>
      <c r="D20" s="11">
        <v>300000</v>
      </c>
      <c r="E20" s="12">
        <v>0</v>
      </c>
      <c r="F20" s="12">
        <v>0</v>
      </c>
      <c r="G20" s="15">
        <f t="shared" si="3"/>
        <v>0</v>
      </c>
      <c r="H20" s="8"/>
      <c r="I20" s="8"/>
    </row>
    <row r="21" spans="3:20" ht="33" x14ac:dyDescent="0.3">
      <c r="C21" s="16" t="s">
        <v>5</v>
      </c>
      <c r="D21" s="11">
        <v>0</v>
      </c>
      <c r="E21" s="12">
        <v>0</v>
      </c>
      <c r="F21" s="12">
        <v>0</v>
      </c>
      <c r="G21" s="15">
        <f t="shared" si="3"/>
        <v>0</v>
      </c>
      <c r="H21" s="8"/>
      <c r="I21" s="8"/>
    </row>
    <row r="22" spans="3:20" ht="33.75" thickBot="1" x14ac:dyDescent="0.35">
      <c r="C22" s="37" t="s">
        <v>6</v>
      </c>
      <c r="D22" s="38">
        <v>57404319</v>
      </c>
      <c r="E22" s="39">
        <v>4141213.38</v>
      </c>
      <c r="F22" s="39">
        <v>4198370.53</v>
      </c>
      <c r="G22" s="24">
        <f t="shared" si="3"/>
        <v>8339583.9100000001</v>
      </c>
      <c r="H22" s="8"/>
      <c r="I22" s="8"/>
    </row>
    <row r="23" spans="3:20" ht="30.75" thickBot="1" x14ac:dyDescent="0.35">
      <c r="C23" s="34" t="s">
        <v>7</v>
      </c>
      <c r="D23" s="35">
        <f>+D24+D25+D26+D27+D28+D29+D30+D31+D32</f>
        <v>64906220</v>
      </c>
      <c r="E23" s="35">
        <f t="shared" ref="E23:F23" si="4">+E24+E25+E26+E27+E28+E29+E30+E31+E32</f>
        <v>0</v>
      </c>
      <c r="F23" s="35">
        <f t="shared" si="4"/>
        <v>1635275.69</v>
      </c>
      <c r="G23" s="36">
        <f t="shared" si="3"/>
        <v>1635275.69</v>
      </c>
      <c r="H23" s="8"/>
      <c r="I23" s="8"/>
    </row>
    <row r="24" spans="3:20" x14ac:dyDescent="0.3">
      <c r="C24" s="31" t="s">
        <v>8</v>
      </c>
      <c r="D24" s="40">
        <v>13381881</v>
      </c>
      <c r="E24" s="33"/>
      <c r="F24" s="33">
        <v>1635275.69</v>
      </c>
      <c r="G24" s="17">
        <f t="shared" si="3"/>
        <v>1635275.69</v>
      </c>
      <c r="H24" s="8"/>
      <c r="I24" s="8"/>
    </row>
    <row r="25" spans="3:20" ht="33" x14ac:dyDescent="0.3">
      <c r="C25" s="16" t="s">
        <v>9</v>
      </c>
      <c r="D25" s="11">
        <v>2340160</v>
      </c>
      <c r="E25" s="12"/>
      <c r="F25" s="12"/>
      <c r="G25" s="15">
        <f t="shared" si="3"/>
        <v>0</v>
      </c>
      <c r="H25" s="8"/>
      <c r="I25" s="8"/>
    </row>
    <row r="26" spans="3:20" x14ac:dyDescent="0.3">
      <c r="C26" s="16" t="s">
        <v>10</v>
      </c>
      <c r="D26" s="11">
        <v>2824000</v>
      </c>
      <c r="E26" s="12"/>
      <c r="F26" s="12"/>
      <c r="G26" s="15">
        <f t="shared" si="3"/>
        <v>0</v>
      </c>
      <c r="H26" s="8"/>
      <c r="I26" s="8"/>
    </row>
    <row r="27" spans="3:20" ht="18" customHeight="1" x14ac:dyDescent="0.3">
      <c r="C27" s="16" t="s">
        <v>11</v>
      </c>
      <c r="D27" s="11">
        <v>869798</v>
      </c>
      <c r="E27" s="12"/>
      <c r="F27" s="12"/>
      <c r="G27" s="15">
        <f t="shared" si="3"/>
        <v>0</v>
      </c>
      <c r="H27" s="8"/>
      <c r="I27" s="8"/>
    </row>
    <row r="28" spans="3:20" x14ac:dyDescent="0.3">
      <c r="C28" s="16" t="s">
        <v>12</v>
      </c>
      <c r="D28" s="11">
        <v>12085481</v>
      </c>
      <c r="E28" s="12"/>
      <c r="F28" s="12"/>
      <c r="G28" s="15">
        <f t="shared" si="3"/>
        <v>0</v>
      </c>
      <c r="H28" s="8"/>
      <c r="I28" s="8"/>
    </row>
    <row r="29" spans="3:20" x14ac:dyDescent="0.3">
      <c r="C29" s="16" t="s">
        <v>13</v>
      </c>
      <c r="D29" s="11">
        <v>3715000</v>
      </c>
      <c r="E29" s="12"/>
      <c r="F29" s="12"/>
      <c r="G29" s="15">
        <f t="shared" si="3"/>
        <v>0</v>
      </c>
      <c r="H29" s="8"/>
      <c r="I29" s="8"/>
    </row>
    <row r="30" spans="3:20" ht="66" x14ac:dyDescent="0.3">
      <c r="C30" s="16" t="s">
        <v>14</v>
      </c>
      <c r="D30" s="11">
        <v>8655000</v>
      </c>
      <c r="E30" s="12"/>
      <c r="F30" s="12"/>
      <c r="G30" s="15">
        <f t="shared" si="3"/>
        <v>0</v>
      </c>
      <c r="H30" s="8"/>
      <c r="I30" s="8"/>
    </row>
    <row r="31" spans="3:20" ht="49.5" x14ac:dyDescent="0.3">
      <c r="C31" s="16" t="s">
        <v>15</v>
      </c>
      <c r="D31" s="11">
        <v>6534900</v>
      </c>
      <c r="E31" s="12"/>
      <c r="F31" s="12"/>
      <c r="G31" s="15">
        <f t="shared" si="3"/>
        <v>0</v>
      </c>
      <c r="H31" s="8"/>
      <c r="I31" s="8"/>
    </row>
    <row r="32" spans="3:20" ht="33.75" thickBot="1" x14ac:dyDescent="0.35">
      <c r="C32" s="16" t="s">
        <v>37</v>
      </c>
      <c r="D32" s="13">
        <v>14500000</v>
      </c>
      <c r="E32" s="12"/>
      <c r="F32" s="12"/>
      <c r="G32" s="15">
        <f t="shared" si="3"/>
        <v>0</v>
      </c>
      <c r="H32" s="8"/>
      <c r="I32" s="8"/>
    </row>
    <row r="33" spans="3:9" ht="17.25" thickBot="1" x14ac:dyDescent="0.35">
      <c r="C33" s="34" t="s">
        <v>16</v>
      </c>
      <c r="D33" s="35">
        <f>+D34+D35+D36+D37+D38+D39+D40+D41+D42</f>
        <v>148242270</v>
      </c>
      <c r="E33" s="35"/>
      <c r="F33" s="35"/>
      <c r="G33" s="36">
        <f t="shared" si="3"/>
        <v>0</v>
      </c>
      <c r="H33" s="8"/>
      <c r="I33" s="8"/>
    </row>
    <row r="34" spans="3:9" ht="33" x14ac:dyDescent="0.3">
      <c r="C34" s="16" t="s">
        <v>17</v>
      </c>
      <c r="D34" s="11">
        <v>96260520</v>
      </c>
      <c r="E34" s="12"/>
      <c r="F34" s="12"/>
      <c r="G34" s="15">
        <f t="shared" si="3"/>
        <v>0</v>
      </c>
      <c r="H34" s="8"/>
      <c r="I34" s="8"/>
    </row>
    <row r="35" spans="3:9" x14ac:dyDescent="0.3">
      <c r="C35" s="16" t="s">
        <v>18</v>
      </c>
      <c r="D35" s="11">
        <v>3543679</v>
      </c>
      <c r="E35" s="12"/>
      <c r="F35" s="12"/>
      <c r="G35" s="15">
        <f t="shared" si="3"/>
        <v>0</v>
      </c>
      <c r="H35" s="8"/>
      <c r="I35" s="8"/>
    </row>
    <row r="36" spans="3:9" ht="33" x14ac:dyDescent="0.3">
      <c r="C36" s="16" t="s">
        <v>19</v>
      </c>
      <c r="D36" s="11">
        <v>46000</v>
      </c>
      <c r="E36" s="12"/>
      <c r="F36" s="12"/>
      <c r="G36" s="15">
        <f t="shared" si="3"/>
        <v>0</v>
      </c>
      <c r="H36" s="8"/>
      <c r="I36" s="8"/>
    </row>
    <row r="37" spans="3:9" ht="33" x14ac:dyDescent="0.3">
      <c r="C37" s="16" t="s">
        <v>20</v>
      </c>
      <c r="D37" s="11">
        <v>20959200</v>
      </c>
      <c r="E37" s="12"/>
      <c r="F37" s="12"/>
      <c r="G37" s="15">
        <f t="shared" si="3"/>
        <v>0</v>
      </c>
      <c r="H37" s="8"/>
      <c r="I37" s="8"/>
    </row>
    <row r="38" spans="3:9" ht="33" x14ac:dyDescent="0.3">
      <c r="C38" s="16" t="s">
        <v>21</v>
      </c>
      <c r="D38" s="11">
        <v>858685</v>
      </c>
      <c r="E38" s="12"/>
      <c r="F38" s="12"/>
      <c r="G38" s="15">
        <f t="shared" si="3"/>
        <v>0</v>
      </c>
      <c r="H38" s="8"/>
      <c r="I38" s="8"/>
    </row>
    <row r="39" spans="3:9" ht="49.5" x14ac:dyDescent="0.3">
      <c r="C39" s="16" t="s">
        <v>22</v>
      </c>
      <c r="D39" s="11">
        <v>73000</v>
      </c>
      <c r="E39" s="12"/>
      <c r="F39" s="12"/>
      <c r="G39" s="15">
        <f t="shared" si="3"/>
        <v>0</v>
      </c>
      <c r="H39" s="8"/>
      <c r="I39" s="8"/>
    </row>
    <row r="40" spans="3:9" ht="49.5" x14ac:dyDescent="0.3">
      <c r="C40" s="16" t="s">
        <v>23</v>
      </c>
      <c r="D40" s="11">
        <v>13480971</v>
      </c>
      <c r="E40" s="12"/>
      <c r="F40" s="12"/>
      <c r="G40" s="15">
        <f t="shared" si="3"/>
        <v>0</v>
      </c>
      <c r="H40" s="8"/>
      <c r="I40" s="8"/>
    </row>
    <row r="41" spans="3:9" ht="66" x14ac:dyDescent="0.3">
      <c r="C41" s="16" t="s">
        <v>38</v>
      </c>
      <c r="D41" s="11">
        <v>0</v>
      </c>
      <c r="E41" s="12"/>
      <c r="F41" s="12"/>
      <c r="G41" s="15">
        <f t="shared" si="3"/>
        <v>0</v>
      </c>
      <c r="H41" s="8"/>
      <c r="I41" s="8"/>
    </row>
    <row r="42" spans="3:9" ht="33.75" thickBot="1" x14ac:dyDescent="0.35">
      <c r="C42" s="16" t="s">
        <v>24</v>
      </c>
      <c r="D42" s="11">
        <v>13020215</v>
      </c>
      <c r="E42" s="12"/>
      <c r="F42" s="12"/>
      <c r="G42" s="15">
        <f t="shared" si="3"/>
        <v>0</v>
      </c>
      <c r="H42" s="8"/>
      <c r="I42" s="8"/>
    </row>
    <row r="43" spans="3:9" ht="30.75" thickBot="1" x14ac:dyDescent="0.35">
      <c r="C43" s="34" t="s">
        <v>25</v>
      </c>
      <c r="D43" s="35">
        <f>+D44+D49</f>
        <v>332411501</v>
      </c>
      <c r="E43" s="35">
        <f t="shared" ref="E43:F43" si="5">+E44+E49</f>
        <v>0</v>
      </c>
      <c r="F43" s="35">
        <f t="shared" si="5"/>
        <v>24250982.050000001</v>
      </c>
      <c r="G43" s="36">
        <f t="shared" si="3"/>
        <v>24250982.050000001</v>
      </c>
      <c r="H43" s="8"/>
      <c r="I43" s="8"/>
    </row>
    <row r="44" spans="3:9" ht="49.5" x14ac:dyDescent="0.3">
      <c r="C44" s="16" t="s">
        <v>26</v>
      </c>
      <c r="D44" s="11">
        <v>331911501</v>
      </c>
      <c r="E44" s="11"/>
      <c r="F44" s="11">
        <v>24250982.050000001</v>
      </c>
      <c r="G44" s="15">
        <f t="shared" si="3"/>
        <v>24250982.050000001</v>
      </c>
      <c r="H44" s="8"/>
      <c r="I44" s="8"/>
    </row>
    <row r="45" spans="3:9" ht="49.5" x14ac:dyDescent="0.3">
      <c r="C45" s="16" t="s">
        <v>39</v>
      </c>
      <c r="D45" s="11">
        <v>0</v>
      </c>
      <c r="E45" s="12"/>
      <c r="F45" s="12"/>
      <c r="G45" s="15">
        <f t="shared" si="3"/>
        <v>0</v>
      </c>
      <c r="H45" s="8"/>
      <c r="I45" s="8"/>
    </row>
    <row r="46" spans="3:9" ht="49.5" x14ac:dyDescent="0.3">
      <c r="C46" s="16" t="s">
        <v>40</v>
      </c>
      <c r="D46" s="11">
        <v>0</v>
      </c>
      <c r="E46" s="12"/>
      <c r="F46" s="12"/>
      <c r="G46" s="15">
        <f t="shared" si="3"/>
        <v>0</v>
      </c>
      <c r="H46" s="8"/>
      <c r="I46" s="8"/>
    </row>
    <row r="47" spans="3:9" ht="49.5" x14ac:dyDescent="0.3">
      <c r="C47" s="16" t="s">
        <v>41</v>
      </c>
      <c r="D47" s="11">
        <v>0</v>
      </c>
      <c r="E47" s="12"/>
      <c r="F47" s="12"/>
      <c r="G47" s="15">
        <f t="shared" si="3"/>
        <v>0</v>
      </c>
      <c r="H47" s="8"/>
      <c r="I47" s="8"/>
    </row>
    <row r="48" spans="3:9" ht="49.5" x14ac:dyDescent="0.3">
      <c r="C48" s="16" t="s">
        <v>42</v>
      </c>
      <c r="D48" s="11">
        <v>0</v>
      </c>
      <c r="E48" s="12"/>
      <c r="F48" s="12"/>
      <c r="G48" s="15">
        <f t="shared" si="3"/>
        <v>0</v>
      </c>
      <c r="H48" s="8"/>
      <c r="I48" s="8"/>
    </row>
    <row r="49" spans="3:9" ht="49.5" x14ac:dyDescent="0.3">
      <c r="C49" s="16" t="s">
        <v>27</v>
      </c>
      <c r="D49" s="11">
        <v>500000</v>
      </c>
      <c r="E49" s="12"/>
      <c r="F49" s="12"/>
      <c r="G49" s="15">
        <f t="shared" si="3"/>
        <v>0</v>
      </c>
      <c r="H49" s="8"/>
      <c r="I49" s="8"/>
    </row>
    <row r="50" spans="3:9" ht="50.25" thickBot="1" x14ac:dyDescent="0.35">
      <c r="C50" s="16" t="s">
        <v>43</v>
      </c>
      <c r="D50" s="14"/>
      <c r="E50" s="12"/>
      <c r="F50" s="12"/>
      <c r="G50" s="15">
        <f t="shared" si="3"/>
        <v>0</v>
      </c>
      <c r="H50" s="8"/>
      <c r="I50" s="8"/>
    </row>
    <row r="51" spans="3:9" ht="30.75" thickBot="1" x14ac:dyDescent="0.35">
      <c r="C51" s="34" t="s">
        <v>44</v>
      </c>
      <c r="D51" s="34"/>
      <c r="E51" s="34"/>
      <c r="F51" s="34"/>
      <c r="G51" s="41" t="s">
        <v>91</v>
      </c>
      <c r="H51" s="8"/>
      <c r="I51" s="8"/>
    </row>
    <row r="52" spans="3:9" ht="33" x14ac:dyDescent="0.3">
      <c r="C52" s="16" t="s">
        <v>45</v>
      </c>
      <c r="D52" s="11"/>
      <c r="E52" s="12"/>
      <c r="F52" s="12"/>
      <c r="G52" s="15">
        <f t="shared" si="3"/>
        <v>0</v>
      </c>
      <c r="H52" s="8"/>
      <c r="I52" s="8"/>
    </row>
    <row r="53" spans="3:9" ht="49.5" x14ac:dyDescent="0.3">
      <c r="C53" s="16" t="s">
        <v>46</v>
      </c>
      <c r="D53" s="11"/>
      <c r="E53" s="12"/>
      <c r="F53" s="12"/>
      <c r="G53" s="15">
        <f t="shared" si="3"/>
        <v>0</v>
      </c>
      <c r="H53" s="8"/>
      <c r="I53" s="8"/>
    </row>
    <row r="54" spans="3:9" ht="49.5" x14ac:dyDescent="0.3">
      <c r="C54" s="16" t="s">
        <v>47</v>
      </c>
      <c r="D54" s="11"/>
      <c r="E54" s="12"/>
      <c r="F54" s="12"/>
      <c r="G54" s="15">
        <f t="shared" si="3"/>
        <v>0</v>
      </c>
      <c r="H54" s="8"/>
      <c r="I54" s="8"/>
    </row>
    <row r="55" spans="3:9" ht="49.5" x14ac:dyDescent="0.3">
      <c r="C55" s="16" t="s">
        <v>48</v>
      </c>
      <c r="D55" s="11"/>
      <c r="E55" s="12"/>
      <c r="F55" s="12"/>
      <c r="G55" s="15">
        <f t="shared" si="3"/>
        <v>0</v>
      </c>
      <c r="H55" s="8"/>
      <c r="I55" s="8"/>
    </row>
    <row r="56" spans="3:9" ht="49.5" x14ac:dyDescent="0.3">
      <c r="C56" s="16" t="s">
        <v>49</v>
      </c>
      <c r="D56" s="11"/>
      <c r="E56" s="12"/>
      <c r="F56" s="12"/>
      <c r="G56" s="15">
        <f t="shared" si="3"/>
        <v>0</v>
      </c>
      <c r="H56" s="8"/>
      <c r="I56" s="8"/>
    </row>
    <row r="57" spans="3:9" ht="33" x14ac:dyDescent="0.3">
      <c r="C57" s="16" t="s">
        <v>50</v>
      </c>
      <c r="D57" s="11"/>
      <c r="E57" s="12"/>
      <c r="F57" s="12"/>
      <c r="G57" s="15">
        <f t="shared" si="3"/>
        <v>0</v>
      </c>
      <c r="H57" s="8"/>
      <c r="I57" s="8"/>
    </row>
    <row r="58" spans="3:9" ht="50.25" thickBot="1" x14ac:dyDescent="0.35">
      <c r="C58" s="37" t="s">
        <v>51</v>
      </c>
      <c r="D58" s="47"/>
      <c r="E58" s="39"/>
      <c r="F58" s="39"/>
      <c r="G58" s="24">
        <f t="shared" si="3"/>
        <v>0</v>
      </c>
      <c r="H58" s="8"/>
      <c r="I58" s="8"/>
    </row>
    <row r="59" spans="3:9" ht="30.75" thickBot="1" x14ac:dyDescent="0.35">
      <c r="C59" s="34" t="s">
        <v>28</v>
      </c>
      <c r="D59" s="35">
        <f>+D60+D61+D62+D63+D64+D65+D67</f>
        <v>60010714</v>
      </c>
      <c r="E59" s="48"/>
      <c r="F59" s="48"/>
      <c r="G59" s="36">
        <f t="shared" si="3"/>
        <v>0</v>
      </c>
      <c r="H59" s="8"/>
      <c r="I59" s="8"/>
    </row>
    <row r="60" spans="3:9" x14ac:dyDescent="0.3">
      <c r="C60" s="31" t="s">
        <v>29</v>
      </c>
      <c r="D60" s="32">
        <v>7205900</v>
      </c>
      <c r="E60" s="33"/>
      <c r="F60" s="33"/>
      <c r="G60" s="17">
        <f t="shared" si="3"/>
        <v>0</v>
      </c>
      <c r="H60" s="8"/>
      <c r="I60" s="8"/>
    </row>
    <row r="61" spans="3:9" ht="33" x14ac:dyDescent="0.3">
      <c r="C61" s="16" t="s">
        <v>30</v>
      </c>
      <c r="D61" s="11">
        <v>1900000</v>
      </c>
      <c r="E61" s="12"/>
      <c r="F61" s="12"/>
      <c r="G61" s="15">
        <f t="shared" si="3"/>
        <v>0</v>
      </c>
      <c r="H61" s="8"/>
      <c r="I61" s="8"/>
    </row>
    <row r="62" spans="3:9" ht="33" x14ac:dyDescent="0.3">
      <c r="C62" s="16" t="s">
        <v>31</v>
      </c>
      <c r="D62" s="11">
        <v>2422874</v>
      </c>
      <c r="E62" s="12"/>
      <c r="F62" s="12"/>
      <c r="G62" s="15">
        <f t="shared" si="3"/>
        <v>0</v>
      </c>
      <c r="H62" s="8"/>
      <c r="I62" s="8"/>
    </row>
    <row r="63" spans="3:9" ht="49.5" x14ac:dyDescent="0.3">
      <c r="C63" s="16" t="s">
        <v>32</v>
      </c>
      <c r="D63" s="11">
        <v>42377840</v>
      </c>
      <c r="E63" s="12"/>
      <c r="F63" s="12"/>
      <c r="G63" s="15">
        <f t="shared" si="3"/>
        <v>0</v>
      </c>
      <c r="H63" s="8"/>
      <c r="I63" s="8"/>
    </row>
    <row r="64" spans="3:9" ht="33" x14ac:dyDescent="0.3">
      <c r="C64" s="16" t="s">
        <v>33</v>
      </c>
      <c r="D64" s="11">
        <v>2680000</v>
      </c>
      <c r="E64" s="12"/>
      <c r="F64" s="12"/>
      <c r="G64" s="15">
        <f t="shared" si="3"/>
        <v>0</v>
      </c>
      <c r="H64" s="8"/>
      <c r="I64" s="8"/>
    </row>
    <row r="65" spans="3:9" ht="33" x14ac:dyDescent="0.3">
      <c r="C65" s="16" t="s">
        <v>52</v>
      </c>
      <c r="D65" s="11">
        <v>130000</v>
      </c>
      <c r="E65" s="12"/>
      <c r="F65" s="12"/>
      <c r="G65" s="15">
        <f t="shared" si="3"/>
        <v>0</v>
      </c>
      <c r="H65" s="8"/>
      <c r="I65" s="8"/>
    </row>
    <row r="66" spans="3:9" ht="33" x14ac:dyDescent="0.3">
      <c r="C66" s="16" t="s">
        <v>53</v>
      </c>
      <c r="D66" s="11">
        <v>0</v>
      </c>
      <c r="E66" s="12"/>
      <c r="F66" s="12"/>
      <c r="G66" s="15">
        <f t="shared" si="3"/>
        <v>0</v>
      </c>
      <c r="H66" s="8"/>
      <c r="I66" s="8"/>
    </row>
    <row r="67" spans="3:9" x14ac:dyDescent="0.3">
      <c r="C67" s="16" t="s">
        <v>34</v>
      </c>
      <c r="D67" s="11">
        <v>3294100</v>
      </c>
      <c r="E67" s="12"/>
      <c r="F67" s="12"/>
      <c r="G67" s="15">
        <f t="shared" si="3"/>
        <v>0</v>
      </c>
      <c r="H67" s="8"/>
      <c r="I67" s="8"/>
    </row>
    <row r="68" spans="3:9" ht="50.25" thickBot="1" x14ac:dyDescent="0.35">
      <c r="C68" s="37" t="s">
        <v>54</v>
      </c>
      <c r="D68" s="47">
        <v>0</v>
      </c>
      <c r="E68" s="39"/>
      <c r="F68" s="39"/>
      <c r="G68" s="24">
        <f t="shared" si="3"/>
        <v>0</v>
      </c>
      <c r="H68" s="8"/>
      <c r="I68" s="8"/>
    </row>
    <row r="69" spans="3:9" ht="17.25" thickBot="1" x14ac:dyDescent="0.35">
      <c r="C69" s="34" t="s">
        <v>55</v>
      </c>
      <c r="D69" s="35">
        <v>600000</v>
      </c>
      <c r="E69" s="44"/>
      <c r="F69" s="44"/>
      <c r="G69" s="36">
        <f t="shared" si="3"/>
        <v>0</v>
      </c>
      <c r="H69" s="8"/>
      <c r="I69" s="8"/>
    </row>
    <row r="70" spans="3:9" x14ac:dyDescent="0.3">
      <c r="C70" s="31" t="s">
        <v>56</v>
      </c>
      <c r="D70" s="32">
        <v>600000</v>
      </c>
      <c r="E70" s="33"/>
      <c r="F70" s="33"/>
      <c r="G70" s="17">
        <f t="shared" si="3"/>
        <v>0</v>
      </c>
      <c r="H70" s="8"/>
      <c r="I70" s="8"/>
    </row>
    <row r="71" spans="3:9" x14ac:dyDescent="0.3">
      <c r="C71" s="16" t="s">
        <v>57</v>
      </c>
      <c r="D71" s="11"/>
      <c r="E71" s="12"/>
      <c r="F71" s="12"/>
      <c r="G71" s="15">
        <f t="shared" si="3"/>
        <v>0</v>
      </c>
      <c r="H71" s="8"/>
      <c r="I71" s="8"/>
    </row>
    <row r="72" spans="3:9" ht="33" x14ac:dyDescent="0.3">
      <c r="C72" s="16" t="s">
        <v>58</v>
      </c>
      <c r="D72" s="11"/>
      <c r="E72" s="12"/>
      <c r="F72" s="12"/>
      <c r="G72" s="15">
        <f t="shared" si="3"/>
        <v>0</v>
      </c>
      <c r="H72" s="8"/>
      <c r="I72" s="8"/>
    </row>
    <row r="73" spans="3:9" ht="66.75" thickBot="1" x14ac:dyDescent="0.35">
      <c r="C73" s="37" t="s">
        <v>59</v>
      </c>
      <c r="D73" s="38"/>
      <c r="E73" s="39"/>
      <c r="F73" s="39"/>
      <c r="G73" s="24">
        <f t="shared" si="3"/>
        <v>0</v>
      </c>
      <c r="H73" s="8"/>
      <c r="I73" s="8"/>
    </row>
    <row r="74" spans="3:9" ht="45.75" thickBot="1" x14ac:dyDescent="0.35">
      <c r="C74" s="34" t="s">
        <v>60</v>
      </c>
      <c r="D74" s="46"/>
      <c r="E74" s="44"/>
      <c r="F74" s="44"/>
      <c r="G74" s="36">
        <f t="shared" si="3"/>
        <v>0</v>
      </c>
      <c r="H74" s="8"/>
      <c r="I74" s="8"/>
    </row>
    <row r="75" spans="3:9" ht="33" x14ac:dyDescent="0.3">
      <c r="C75" s="31" t="s">
        <v>61</v>
      </c>
      <c r="D75" s="32"/>
      <c r="E75" s="33"/>
      <c r="F75" s="33"/>
      <c r="G75" s="17">
        <f t="shared" si="3"/>
        <v>0</v>
      </c>
      <c r="H75" s="8"/>
      <c r="I75" s="8"/>
    </row>
    <row r="76" spans="3:9" ht="50.25" thickBot="1" x14ac:dyDescent="0.35">
      <c r="C76" s="37" t="s">
        <v>62</v>
      </c>
      <c r="D76" s="38"/>
      <c r="E76" s="39"/>
      <c r="F76" s="39"/>
      <c r="G76" s="24">
        <f t="shared" si="3"/>
        <v>0</v>
      </c>
      <c r="H76" s="8"/>
      <c r="I76" s="8"/>
    </row>
    <row r="77" spans="3:9" ht="17.25" thickBot="1" x14ac:dyDescent="0.35">
      <c r="C77" s="34" t="s">
        <v>63</v>
      </c>
      <c r="D77" s="45"/>
      <c r="E77" s="44"/>
      <c r="F77" s="44"/>
      <c r="G77" s="36">
        <f t="shared" si="3"/>
        <v>0</v>
      </c>
      <c r="H77" s="8"/>
      <c r="I77" s="8"/>
    </row>
    <row r="78" spans="3:9" ht="33" x14ac:dyDescent="0.3">
      <c r="C78" s="31" t="s">
        <v>64</v>
      </c>
      <c r="D78" s="32"/>
      <c r="E78" s="33"/>
      <c r="F78" s="33"/>
      <c r="G78" s="17">
        <f t="shared" si="3"/>
        <v>0</v>
      </c>
      <c r="H78" s="8"/>
      <c r="I78" s="8"/>
    </row>
    <row r="79" spans="3:9" ht="33" x14ac:dyDescent="0.3">
      <c r="C79" s="16" t="s">
        <v>65</v>
      </c>
      <c r="D79" s="11"/>
      <c r="E79" s="12"/>
      <c r="F79" s="12"/>
      <c r="G79" s="15">
        <f t="shared" si="3"/>
        <v>0</v>
      </c>
      <c r="H79" s="8"/>
      <c r="I79" s="8"/>
    </row>
    <row r="80" spans="3:9" ht="50.25" thickBot="1" x14ac:dyDescent="0.35">
      <c r="C80" s="37" t="s">
        <v>66</v>
      </c>
      <c r="D80" s="38"/>
      <c r="E80" s="39"/>
      <c r="F80" s="39"/>
      <c r="G80" s="24">
        <f t="shared" si="3"/>
        <v>0</v>
      </c>
      <c r="H80" s="8"/>
      <c r="I80" s="8"/>
    </row>
    <row r="81" spans="3:9" ht="17.25" thickBot="1" x14ac:dyDescent="0.35">
      <c r="C81" s="42" t="s">
        <v>35</v>
      </c>
      <c r="D81" s="43"/>
      <c r="E81" s="44"/>
      <c r="F81" s="44"/>
      <c r="G81" s="36">
        <f t="shared" ref="G81:G93" si="6">SUM(E81:F81)</f>
        <v>0</v>
      </c>
      <c r="H81" s="8"/>
      <c r="I81" s="8"/>
    </row>
    <row r="82" spans="3:9" ht="17.25" thickBot="1" x14ac:dyDescent="0.35">
      <c r="C82" s="49"/>
      <c r="D82" s="50"/>
      <c r="E82" s="51"/>
      <c r="F82" s="51"/>
      <c r="G82" s="30">
        <f t="shared" si="6"/>
        <v>0</v>
      </c>
      <c r="H82" s="8"/>
      <c r="I82" s="8"/>
    </row>
    <row r="83" spans="3:9" ht="17.25" thickBot="1" x14ac:dyDescent="0.35">
      <c r="C83" s="34" t="s">
        <v>67</v>
      </c>
      <c r="D83" s="46"/>
      <c r="E83" s="44"/>
      <c r="F83" s="44"/>
      <c r="G83" s="36">
        <f t="shared" si="6"/>
        <v>0</v>
      </c>
      <c r="H83" s="8"/>
      <c r="I83" s="8"/>
    </row>
    <row r="84" spans="3:9" ht="30.75" thickBot="1" x14ac:dyDescent="0.35">
      <c r="C84" s="34" t="s">
        <v>68</v>
      </c>
      <c r="D84" s="46"/>
      <c r="E84" s="44"/>
      <c r="F84" s="44"/>
      <c r="G84" s="36">
        <f t="shared" si="6"/>
        <v>0</v>
      </c>
      <c r="H84" s="8"/>
      <c r="I84" s="8"/>
    </row>
    <row r="85" spans="3:9" ht="33" x14ac:dyDescent="0.3">
      <c r="C85" s="31" t="s">
        <v>69</v>
      </c>
      <c r="D85" s="32"/>
      <c r="E85" s="33"/>
      <c r="F85" s="33"/>
      <c r="G85" s="17">
        <f t="shared" si="6"/>
        <v>0</v>
      </c>
      <c r="H85" s="8"/>
      <c r="I85" s="8"/>
    </row>
    <row r="86" spans="3:9" ht="33.75" thickBot="1" x14ac:dyDescent="0.35">
      <c r="C86" s="37" t="s">
        <v>70</v>
      </c>
      <c r="D86" s="38"/>
      <c r="E86" s="39"/>
      <c r="F86" s="39"/>
      <c r="G86" s="24">
        <f t="shared" si="6"/>
        <v>0</v>
      </c>
      <c r="H86" s="8"/>
      <c r="I86" s="8"/>
    </row>
    <row r="87" spans="3:9" ht="17.25" thickBot="1" x14ac:dyDescent="0.35">
      <c r="C87" s="34" t="s">
        <v>71</v>
      </c>
      <c r="D87" s="46"/>
      <c r="E87" s="44"/>
      <c r="F87" s="44"/>
      <c r="G87" s="36">
        <f t="shared" si="6"/>
        <v>0</v>
      </c>
      <c r="H87" s="8"/>
      <c r="I87" s="8"/>
    </row>
    <row r="88" spans="3:9" ht="33" x14ac:dyDescent="0.3">
      <c r="C88" s="31" t="s">
        <v>72</v>
      </c>
      <c r="D88" s="32"/>
      <c r="E88" s="33"/>
      <c r="F88" s="33"/>
      <c r="G88" s="17">
        <f t="shared" si="6"/>
        <v>0</v>
      </c>
      <c r="H88" s="8"/>
      <c r="I88" s="8"/>
    </row>
    <row r="89" spans="3:9" ht="33.75" thickBot="1" x14ac:dyDescent="0.35">
      <c r="C89" s="37" t="s">
        <v>73</v>
      </c>
      <c r="D89" s="38"/>
      <c r="E89" s="39"/>
      <c r="F89" s="39"/>
      <c r="G89" s="24">
        <f t="shared" si="6"/>
        <v>0</v>
      </c>
      <c r="H89" s="8"/>
      <c r="I89" s="8"/>
    </row>
    <row r="90" spans="3:9" ht="30.75" thickBot="1" x14ac:dyDescent="0.35">
      <c r="C90" s="34" t="s">
        <v>74</v>
      </c>
      <c r="D90" s="46"/>
      <c r="E90" s="44"/>
      <c r="F90" s="44"/>
      <c r="G90" s="36">
        <f t="shared" si="6"/>
        <v>0</v>
      </c>
      <c r="H90" s="8"/>
      <c r="I90" s="8"/>
    </row>
    <row r="91" spans="3:9" ht="33.75" thickBot="1" x14ac:dyDescent="0.35">
      <c r="C91" s="52" t="s">
        <v>75</v>
      </c>
      <c r="D91" s="53"/>
      <c r="E91" s="51"/>
      <c r="F91" s="51"/>
      <c r="G91" s="30">
        <f t="shared" si="6"/>
        <v>0</v>
      </c>
      <c r="H91" s="8"/>
      <c r="I91" s="8"/>
    </row>
    <row r="92" spans="3:9" ht="30.75" thickBot="1" x14ac:dyDescent="0.35">
      <c r="C92" s="42" t="s">
        <v>76</v>
      </c>
      <c r="D92" s="43"/>
      <c r="E92" s="44"/>
      <c r="F92" s="44"/>
      <c r="G92" s="36">
        <f t="shared" si="6"/>
        <v>0</v>
      </c>
      <c r="H92" s="8"/>
      <c r="I92" s="8"/>
    </row>
    <row r="93" spans="3:9" ht="17.25" thickBot="1" x14ac:dyDescent="0.35">
      <c r="C93" s="54"/>
      <c r="D93" s="55"/>
      <c r="E93" s="56"/>
      <c r="F93" s="56"/>
      <c r="G93" s="30">
        <f t="shared" si="6"/>
        <v>0</v>
      </c>
      <c r="H93" s="8"/>
      <c r="I93" s="8"/>
    </row>
    <row r="94" spans="3:9" ht="33" x14ac:dyDescent="0.3">
      <c r="C94" s="25" t="s">
        <v>77</v>
      </c>
      <c r="D94" s="26">
        <f>+D17+D23+D33+D43+D59+D69</f>
        <v>1094220384</v>
      </c>
      <c r="E94" s="26">
        <f t="shared" ref="E94:F94" si="7">+E17+E23+E33+E43+E59</f>
        <v>31894986.039999999</v>
      </c>
      <c r="F94" s="26">
        <f t="shared" si="7"/>
        <v>58171850.170000002</v>
      </c>
      <c r="G94" s="27">
        <f>+E94+F94</f>
        <v>90066836.210000008</v>
      </c>
      <c r="H94" s="5"/>
      <c r="I94" s="8"/>
    </row>
    <row r="95" spans="3:9" ht="17.25" thickBot="1" x14ac:dyDescent="0.35">
      <c r="C95" s="21"/>
      <c r="D95" s="22"/>
      <c r="E95" s="22"/>
      <c r="F95" s="22"/>
      <c r="G95" s="23"/>
      <c r="H95" s="5"/>
      <c r="I95" s="8"/>
    </row>
    <row r="96" spans="3:9" ht="18.75" x14ac:dyDescent="0.3">
      <c r="C96" s="3" t="s">
        <v>78</v>
      </c>
    </row>
    <row r="97" spans="3:14" x14ac:dyDescent="0.3">
      <c r="C97" s="4" t="s">
        <v>80</v>
      </c>
    </row>
    <row r="98" spans="3:14" x14ac:dyDescent="0.3">
      <c r="C98" s="4" t="s">
        <v>81</v>
      </c>
    </row>
    <row r="99" spans="3:14" x14ac:dyDescent="0.3">
      <c r="C99" s="4" t="s">
        <v>79</v>
      </c>
    </row>
    <row r="100" spans="3:14" x14ac:dyDescent="0.3">
      <c r="C100" s="4" t="s">
        <v>82</v>
      </c>
    </row>
    <row r="101" spans="3:14" x14ac:dyDescent="0.3">
      <c r="C101" s="4" t="s">
        <v>83</v>
      </c>
    </row>
    <row r="102" spans="3:14" x14ac:dyDescent="0.3">
      <c r="C102" s="4"/>
      <c r="M102" s="5"/>
      <c r="N102" s="5"/>
    </row>
  </sheetData>
  <mergeCells count="5">
    <mergeCell ref="C9:D9"/>
    <mergeCell ref="C10:G10"/>
    <mergeCell ref="C11:G11"/>
    <mergeCell ref="C12:G12"/>
    <mergeCell ref="C13:G13"/>
  </mergeCells>
  <pageMargins left="0.27559055118110237" right="0.17" top="0.15748031496062992" bottom="0.38" header="0.15748031496062992" footer="0.31496062992125984"/>
  <pageSetup scale="55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BCDE7-5A93-4E12-8C27-F1A1D6152838}">
  <dimension ref="C8:T104"/>
  <sheetViews>
    <sheetView tabSelected="1" topLeftCell="C1" zoomScale="154" zoomScaleNormal="154" workbookViewId="0">
      <selection activeCell="D51" sqref="D51"/>
    </sheetView>
  </sheetViews>
  <sheetFormatPr baseColWidth="10" defaultColWidth="9.140625" defaultRowHeight="16.5" x14ac:dyDescent="0.3"/>
  <cols>
    <col min="1" max="1" width="4.7109375" style="2" customWidth="1"/>
    <col min="2" max="2" width="9.140625" style="2"/>
    <col min="3" max="3" width="40" style="2" customWidth="1"/>
    <col min="4" max="4" width="18.28515625" style="2" bestFit="1" customWidth="1"/>
    <col min="5" max="6" width="15.42578125" style="2" customWidth="1"/>
    <col min="7" max="7" width="19.7109375" style="2" customWidth="1"/>
    <col min="8" max="8" width="16.5703125" style="2" customWidth="1"/>
    <col min="9" max="9" width="21" style="2" customWidth="1"/>
    <col min="10" max="11" width="6" style="2" bestFit="1" customWidth="1"/>
    <col min="12" max="17" width="6.140625" style="2" bestFit="1" customWidth="1"/>
    <col min="18" max="19" width="7" style="2" bestFit="1" customWidth="1"/>
    <col min="20" max="16384" width="9.140625" style="2"/>
  </cols>
  <sheetData>
    <row r="8" spans="3:8" ht="19.5" customHeight="1" x14ac:dyDescent="0.3"/>
    <row r="11" spans="3:8" ht="18.75" x14ac:dyDescent="0.3">
      <c r="C11" s="61"/>
      <c r="D11" s="61"/>
      <c r="E11" s="1"/>
      <c r="F11" s="1"/>
      <c r="H11" s="3"/>
    </row>
    <row r="12" spans="3:8" ht="18.75" customHeight="1" x14ac:dyDescent="0.3">
      <c r="C12" s="61"/>
      <c r="D12" s="61"/>
      <c r="E12" s="61"/>
      <c r="F12" s="61"/>
      <c r="G12" s="61"/>
      <c r="H12" s="4"/>
    </row>
    <row r="13" spans="3:8" ht="18.75" customHeight="1" x14ac:dyDescent="0.3">
      <c r="C13" s="61" t="s">
        <v>90</v>
      </c>
      <c r="D13" s="61"/>
      <c r="E13" s="61"/>
      <c r="F13" s="61"/>
      <c r="G13" s="61"/>
      <c r="H13" s="4"/>
    </row>
    <row r="14" spans="3:8" ht="15.75" customHeight="1" x14ac:dyDescent="0.3">
      <c r="C14" s="62" t="s">
        <v>84</v>
      </c>
      <c r="D14" s="62"/>
      <c r="E14" s="62"/>
      <c r="F14" s="62"/>
      <c r="G14" s="62"/>
      <c r="H14" s="4"/>
    </row>
    <row r="15" spans="3:8" x14ac:dyDescent="0.3">
      <c r="C15" s="63" t="s">
        <v>87</v>
      </c>
      <c r="D15" s="63"/>
      <c r="E15" s="63"/>
      <c r="F15" s="63"/>
      <c r="G15" s="63"/>
      <c r="H15" s="4"/>
    </row>
    <row r="16" spans="3:8" ht="17.25" thickBot="1" x14ac:dyDescent="0.35">
      <c r="H16" s="4"/>
    </row>
    <row r="17" spans="3:20" ht="17.25" thickBot="1" x14ac:dyDescent="0.35">
      <c r="C17" s="18" t="s">
        <v>0</v>
      </c>
      <c r="D17" s="19" t="s">
        <v>85</v>
      </c>
      <c r="E17" s="19" t="s">
        <v>88</v>
      </c>
      <c r="F17" s="19" t="s">
        <v>89</v>
      </c>
      <c r="G17" s="20" t="s">
        <v>86</v>
      </c>
      <c r="H17" s="4"/>
      <c r="R17" s="5"/>
      <c r="S17" s="5"/>
    </row>
    <row r="18" spans="3:20" ht="17.25" thickBot="1" x14ac:dyDescent="0.35">
      <c r="C18" s="28" t="s">
        <v>1</v>
      </c>
      <c r="D18" s="29">
        <f>+D19+D25+D35+D45+D61+D71+67000000</f>
        <v>1161220384</v>
      </c>
      <c r="E18" s="29">
        <f t="shared" ref="E18:F18" si="0">+E19+E25+E35+E45+E61+E71</f>
        <v>31894986.039999999</v>
      </c>
      <c r="F18" s="29">
        <f t="shared" si="0"/>
        <v>58171850.170000002</v>
      </c>
      <c r="G18" s="30">
        <f>SUM(E18:F18)</f>
        <v>90066836.210000008</v>
      </c>
      <c r="J18" s="6"/>
      <c r="L18" s="6">
        <f>+T19*1.05</f>
        <v>0</v>
      </c>
      <c r="M18" s="6">
        <f t="shared" ref="M18:Q18" si="1">+L18*1.05</f>
        <v>0</v>
      </c>
      <c r="N18" s="6">
        <f t="shared" si="1"/>
        <v>0</v>
      </c>
      <c r="O18" s="6">
        <f t="shared" si="1"/>
        <v>0</v>
      </c>
      <c r="P18" s="6">
        <f t="shared" si="1"/>
        <v>0</v>
      </c>
      <c r="Q18" s="6">
        <f t="shared" si="1"/>
        <v>0</v>
      </c>
      <c r="R18" s="6"/>
      <c r="S18" s="6"/>
    </row>
    <row r="19" spans="3:20" ht="30.75" thickBot="1" x14ac:dyDescent="0.35">
      <c r="C19" s="34" t="s">
        <v>2</v>
      </c>
      <c r="D19" s="35">
        <f t="shared" ref="D19:F19" si="2">+D20+D21+D22+D23+D24</f>
        <v>488049679</v>
      </c>
      <c r="E19" s="35">
        <f t="shared" si="2"/>
        <v>31894986.039999999</v>
      </c>
      <c r="F19" s="35">
        <f t="shared" si="2"/>
        <v>32285592.43</v>
      </c>
      <c r="G19" s="36">
        <f t="shared" ref="G19:G82" si="3">SUM(E19:F19)</f>
        <v>64180578.469999999</v>
      </c>
      <c r="J19" s="7"/>
      <c r="T19" s="6"/>
    </row>
    <row r="20" spans="3:20" x14ac:dyDescent="0.3">
      <c r="C20" s="31" t="s">
        <v>3</v>
      </c>
      <c r="D20" s="32">
        <v>422711925</v>
      </c>
      <c r="E20" s="33">
        <v>27246481.600000001</v>
      </c>
      <c r="F20" s="33">
        <v>27631221.899999999</v>
      </c>
      <c r="G20" s="17">
        <f t="shared" si="3"/>
        <v>54877703.5</v>
      </c>
      <c r="H20" s="8"/>
    </row>
    <row r="21" spans="3:20" x14ac:dyDescent="0.3">
      <c r="C21" s="16" t="s">
        <v>4</v>
      </c>
      <c r="D21" s="11">
        <v>7633435</v>
      </c>
      <c r="E21" s="12">
        <v>507291.06</v>
      </c>
      <c r="F21" s="12">
        <v>456000</v>
      </c>
      <c r="G21" s="15">
        <f t="shared" si="3"/>
        <v>963291.06</v>
      </c>
      <c r="H21" s="8"/>
      <c r="I21" s="8"/>
    </row>
    <row r="22" spans="3:20" ht="33" x14ac:dyDescent="0.3">
      <c r="C22" s="16" t="s">
        <v>36</v>
      </c>
      <c r="D22" s="11">
        <v>300000</v>
      </c>
      <c r="E22" s="12">
        <v>0</v>
      </c>
      <c r="F22" s="12">
        <v>0</v>
      </c>
      <c r="G22" s="15">
        <f t="shared" si="3"/>
        <v>0</v>
      </c>
      <c r="H22" s="8"/>
      <c r="I22" s="8"/>
    </row>
    <row r="23" spans="3:20" ht="33" x14ac:dyDescent="0.3">
      <c r="C23" s="16" t="s">
        <v>5</v>
      </c>
      <c r="D23" s="11">
        <v>0</v>
      </c>
      <c r="E23" s="12">
        <v>0</v>
      </c>
      <c r="F23" s="12">
        <v>0</v>
      </c>
      <c r="G23" s="15">
        <f t="shared" si="3"/>
        <v>0</v>
      </c>
      <c r="H23" s="8"/>
      <c r="I23" s="8"/>
    </row>
    <row r="24" spans="3:20" ht="33.75" thickBot="1" x14ac:dyDescent="0.35">
      <c r="C24" s="37" t="s">
        <v>6</v>
      </c>
      <c r="D24" s="38">
        <v>57404319</v>
      </c>
      <c r="E24" s="39">
        <v>4141213.38</v>
      </c>
      <c r="F24" s="39">
        <v>4198370.53</v>
      </c>
      <c r="G24" s="24">
        <f t="shared" si="3"/>
        <v>8339583.9100000001</v>
      </c>
      <c r="H24" s="8"/>
      <c r="I24" s="8"/>
    </row>
    <row r="25" spans="3:20" ht="30.75" thickBot="1" x14ac:dyDescent="0.35">
      <c r="C25" s="34" t="s">
        <v>7</v>
      </c>
      <c r="D25" s="35">
        <f>+D26+D27+D28+D29+D30+D31+D32+D33+D34</f>
        <v>64906220</v>
      </c>
      <c r="E25" s="35">
        <f t="shared" ref="E25:F25" si="4">+E26+E27+E28+E29+E30+E31+E32+E33+E34</f>
        <v>0</v>
      </c>
      <c r="F25" s="35">
        <f t="shared" si="4"/>
        <v>1635275.69</v>
      </c>
      <c r="G25" s="36">
        <f t="shared" si="3"/>
        <v>1635275.69</v>
      </c>
      <c r="H25" s="8"/>
      <c r="I25" s="8"/>
    </row>
    <row r="26" spans="3:20" x14ac:dyDescent="0.3">
      <c r="C26" s="31" t="s">
        <v>8</v>
      </c>
      <c r="D26" s="40">
        <v>13381881</v>
      </c>
      <c r="E26" s="33"/>
      <c r="F26" s="33">
        <v>1635275.69</v>
      </c>
      <c r="G26" s="17">
        <f t="shared" si="3"/>
        <v>1635275.69</v>
      </c>
      <c r="H26" s="8"/>
      <c r="I26" s="8"/>
    </row>
    <row r="27" spans="3:20" ht="33" x14ac:dyDescent="0.3">
      <c r="C27" s="16" t="s">
        <v>9</v>
      </c>
      <c r="D27" s="11">
        <v>2340160</v>
      </c>
      <c r="E27" s="12"/>
      <c r="F27" s="12"/>
      <c r="G27" s="15">
        <f t="shared" si="3"/>
        <v>0</v>
      </c>
      <c r="H27" s="8"/>
      <c r="I27" s="8"/>
    </row>
    <row r="28" spans="3:20" x14ac:dyDescent="0.3">
      <c r="C28" s="16" t="s">
        <v>10</v>
      </c>
      <c r="D28" s="11">
        <v>2824000</v>
      </c>
      <c r="E28" s="12"/>
      <c r="F28" s="12"/>
      <c r="G28" s="15">
        <f t="shared" si="3"/>
        <v>0</v>
      </c>
      <c r="H28" s="8"/>
      <c r="I28" s="8"/>
    </row>
    <row r="29" spans="3:20" ht="18" customHeight="1" x14ac:dyDescent="0.3">
      <c r="C29" s="16" t="s">
        <v>11</v>
      </c>
      <c r="D29" s="11">
        <v>869798</v>
      </c>
      <c r="E29" s="12"/>
      <c r="F29" s="12"/>
      <c r="G29" s="15">
        <f t="shared" si="3"/>
        <v>0</v>
      </c>
      <c r="H29" s="8"/>
      <c r="I29" s="8"/>
    </row>
    <row r="30" spans="3:20" x14ac:dyDescent="0.3">
      <c r="C30" s="16" t="s">
        <v>12</v>
      </c>
      <c r="D30" s="11">
        <v>12085481</v>
      </c>
      <c r="E30" s="12"/>
      <c r="F30" s="12"/>
      <c r="G30" s="15">
        <f t="shared" si="3"/>
        <v>0</v>
      </c>
      <c r="H30" s="8"/>
      <c r="I30" s="8"/>
    </row>
    <row r="31" spans="3:20" x14ac:dyDescent="0.3">
      <c r="C31" s="16" t="s">
        <v>13</v>
      </c>
      <c r="D31" s="11">
        <v>3715000</v>
      </c>
      <c r="E31" s="12"/>
      <c r="F31" s="12"/>
      <c r="G31" s="15">
        <f t="shared" si="3"/>
        <v>0</v>
      </c>
      <c r="H31" s="8"/>
      <c r="I31" s="8"/>
    </row>
    <row r="32" spans="3:20" ht="66" x14ac:dyDescent="0.3">
      <c r="C32" s="16" t="s">
        <v>14</v>
      </c>
      <c r="D32" s="11">
        <v>8655000</v>
      </c>
      <c r="E32" s="12"/>
      <c r="F32" s="12"/>
      <c r="G32" s="15">
        <f t="shared" si="3"/>
        <v>0</v>
      </c>
      <c r="H32" s="8"/>
      <c r="I32" s="8"/>
    </row>
    <row r="33" spans="3:9" ht="49.5" x14ac:dyDescent="0.3">
      <c r="C33" s="16" t="s">
        <v>15</v>
      </c>
      <c r="D33" s="11">
        <v>6534900</v>
      </c>
      <c r="E33" s="12"/>
      <c r="F33" s="12"/>
      <c r="G33" s="15">
        <f t="shared" si="3"/>
        <v>0</v>
      </c>
      <c r="H33" s="8"/>
      <c r="I33" s="8"/>
    </row>
    <row r="34" spans="3:9" ht="33.75" thickBot="1" x14ac:dyDescent="0.35">
      <c r="C34" s="16" t="s">
        <v>37</v>
      </c>
      <c r="D34" s="13">
        <v>14500000</v>
      </c>
      <c r="E34" s="12"/>
      <c r="F34" s="12"/>
      <c r="G34" s="15">
        <f t="shared" si="3"/>
        <v>0</v>
      </c>
      <c r="H34" s="8"/>
      <c r="I34" s="8"/>
    </row>
    <row r="35" spans="3:9" ht="17.25" thickBot="1" x14ac:dyDescent="0.35">
      <c r="C35" s="34" t="s">
        <v>16</v>
      </c>
      <c r="D35" s="35">
        <f>+D36+D37+D38+D39+D40+D41+D42+D43+D44</f>
        <v>148242270</v>
      </c>
      <c r="E35" s="35"/>
      <c r="F35" s="35"/>
      <c r="G35" s="36">
        <f t="shared" si="3"/>
        <v>0</v>
      </c>
      <c r="H35" s="8"/>
      <c r="I35" s="8"/>
    </row>
    <row r="36" spans="3:9" ht="33" x14ac:dyDescent="0.3">
      <c r="C36" s="16" t="s">
        <v>17</v>
      </c>
      <c r="D36" s="11">
        <v>96260520</v>
      </c>
      <c r="E36" s="12"/>
      <c r="F36" s="12"/>
      <c r="G36" s="15">
        <f t="shared" si="3"/>
        <v>0</v>
      </c>
      <c r="H36" s="8"/>
      <c r="I36" s="8"/>
    </row>
    <row r="37" spans="3:9" x14ac:dyDescent="0.3">
      <c r="C37" s="16" t="s">
        <v>18</v>
      </c>
      <c r="D37" s="11">
        <v>3543679</v>
      </c>
      <c r="E37" s="12"/>
      <c r="F37" s="12"/>
      <c r="G37" s="15">
        <f t="shared" si="3"/>
        <v>0</v>
      </c>
      <c r="H37" s="8"/>
      <c r="I37" s="8"/>
    </row>
    <row r="38" spans="3:9" ht="33" x14ac:dyDescent="0.3">
      <c r="C38" s="16" t="s">
        <v>19</v>
      </c>
      <c r="D38" s="11">
        <v>46000</v>
      </c>
      <c r="E38" s="12"/>
      <c r="F38" s="12"/>
      <c r="G38" s="15">
        <f t="shared" si="3"/>
        <v>0</v>
      </c>
      <c r="H38" s="8"/>
      <c r="I38" s="8"/>
    </row>
    <row r="39" spans="3:9" ht="33" x14ac:dyDescent="0.3">
      <c r="C39" s="16" t="s">
        <v>20</v>
      </c>
      <c r="D39" s="11">
        <v>20959200</v>
      </c>
      <c r="E39" s="12"/>
      <c r="F39" s="12"/>
      <c r="G39" s="15">
        <f t="shared" si="3"/>
        <v>0</v>
      </c>
      <c r="H39" s="8"/>
      <c r="I39" s="8"/>
    </row>
    <row r="40" spans="3:9" ht="33" x14ac:dyDescent="0.3">
      <c r="C40" s="16" t="s">
        <v>21</v>
      </c>
      <c r="D40" s="11">
        <v>858685</v>
      </c>
      <c r="E40" s="12"/>
      <c r="F40" s="12"/>
      <c r="G40" s="15">
        <f t="shared" si="3"/>
        <v>0</v>
      </c>
      <c r="H40" s="8"/>
      <c r="I40" s="8"/>
    </row>
    <row r="41" spans="3:9" ht="49.5" x14ac:dyDescent="0.3">
      <c r="C41" s="16" t="s">
        <v>22</v>
      </c>
      <c r="D41" s="11">
        <v>73000</v>
      </c>
      <c r="E41" s="12"/>
      <c r="F41" s="12"/>
      <c r="G41" s="15">
        <f t="shared" si="3"/>
        <v>0</v>
      </c>
      <c r="H41" s="8"/>
      <c r="I41" s="8"/>
    </row>
    <row r="42" spans="3:9" ht="49.5" x14ac:dyDescent="0.3">
      <c r="C42" s="16" t="s">
        <v>23</v>
      </c>
      <c r="D42" s="11">
        <v>13480971</v>
      </c>
      <c r="E42" s="12"/>
      <c r="F42" s="12"/>
      <c r="G42" s="15">
        <f t="shared" si="3"/>
        <v>0</v>
      </c>
      <c r="H42" s="8"/>
      <c r="I42" s="8"/>
    </row>
    <row r="43" spans="3:9" ht="66" x14ac:dyDescent="0.3">
      <c r="C43" s="16" t="s">
        <v>38</v>
      </c>
      <c r="D43" s="11">
        <v>0</v>
      </c>
      <c r="E43" s="12"/>
      <c r="F43" s="12"/>
      <c r="G43" s="15">
        <f t="shared" si="3"/>
        <v>0</v>
      </c>
      <c r="H43" s="8"/>
      <c r="I43" s="8"/>
    </row>
    <row r="44" spans="3:9" ht="33.75" thickBot="1" x14ac:dyDescent="0.35">
      <c r="C44" s="16" t="s">
        <v>24</v>
      </c>
      <c r="D44" s="11">
        <v>13020215</v>
      </c>
      <c r="E44" s="12"/>
      <c r="F44" s="12"/>
      <c r="G44" s="15">
        <f t="shared" si="3"/>
        <v>0</v>
      </c>
      <c r="H44" s="8"/>
      <c r="I44" s="8"/>
    </row>
    <row r="45" spans="3:9" ht="30.75" thickBot="1" x14ac:dyDescent="0.35">
      <c r="C45" s="34" t="s">
        <v>25</v>
      </c>
      <c r="D45" s="35">
        <f>+D46+D51</f>
        <v>332411501</v>
      </c>
      <c r="E45" s="35">
        <f t="shared" ref="E45:F45" si="5">+E46+E51</f>
        <v>0</v>
      </c>
      <c r="F45" s="35">
        <f t="shared" si="5"/>
        <v>24250982.050000001</v>
      </c>
      <c r="G45" s="36">
        <f t="shared" si="3"/>
        <v>24250982.050000001</v>
      </c>
      <c r="H45" s="8"/>
      <c r="I45" s="8"/>
    </row>
    <row r="46" spans="3:9" ht="49.5" x14ac:dyDescent="0.3">
      <c r="C46" s="16" t="s">
        <v>26</v>
      </c>
      <c r="D46" s="11">
        <v>331911501</v>
      </c>
      <c r="E46" s="11"/>
      <c r="F46" s="11">
        <v>24250982.050000001</v>
      </c>
      <c r="G46" s="15">
        <f t="shared" si="3"/>
        <v>24250982.050000001</v>
      </c>
      <c r="H46" s="8"/>
      <c r="I46" s="8"/>
    </row>
    <row r="47" spans="3:9" ht="49.5" x14ac:dyDescent="0.3">
      <c r="C47" s="16" t="s">
        <v>39</v>
      </c>
      <c r="D47" s="11">
        <v>0</v>
      </c>
      <c r="E47" s="12"/>
      <c r="F47" s="12"/>
      <c r="G47" s="15">
        <f t="shared" si="3"/>
        <v>0</v>
      </c>
      <c r="H47" s="8"/>
      <c r="I47" s="8"/>
    </row>
    <row r="48" spans="3:9" ht="49.5" x14ac:dyDescent="0.3">
      <c r="C48" s="10" t="s">
        <v>40</v>
      </c>
      <c r="D48" s="11">
        <v>0</v>
      </c>
      <c r="E48" s="12"/>
      <c r="F48" s="12"/>
      <c r="G48" s="9">
        <f t="shared" si="3"/>
        <v>0</v>
      </c>
      <c r="H48" s="8"/>
      <c r="I48" s="8"/>
    </row>
    <row r="49" spans="3:9" ht="49.5" x14ac:dyDescent="0.3">
      <c r="C49" s="10" t="s">
        <v>41</v>
      </c>
      <c r="D49" s="11">
        <v>0</v>
      </c>
      <c r="E49" s="12"/>
      <c r="F49" s="12"/>
      <c r="G49" s="9">
        <f t="shared" si="3"/>
        <v>0</v>
      </c>
      <c r="H49" s="8"/>
      <c r="I49" s="8"/>
    </row>
    <row r="50" spans="3:9" ht="49.5" x14ac:dyDescent="0.3">
      <c r="C50" s="16" t="s">
        <v>42</v>
      </c>
      <c r="D50" s="11">
        <v>0</v>
      </c>
      <c r="E50" s="12"/>
      <c r="F50" s="12"/>
      <c r="G50" s="15">
        <f t="shared" si="3"/>
        <v>0</v>
      </c>
      <c r="H50" s="8"/>
      <c r="I50" s="8"/>
    </row>
    <row r="51" spans="3:9" ht="49.5" x14ac:dyDescent="0.3">
      <c r="C51" s="16" t="s">
        <v>27</v>
      </c>
      <c r="D51" s="11">
        <v>500000</v>
      </c>
      <c r="E51" s="12"/>
      <c r="F51" s="12"/>
      <c r="G51" s="15">
        <f t="shared" si="3"/>
        <v>0</v>
      </c>
      <c r="H51" s="8"/>
      <c r="I51" s="8"/>
    </row>
    <row r="52" spans="3:9" ht="50.25" thickBot="1" x14ac:dyDescent="0.35">
      <c r="C52" s="37" t="s">
        <v>43</v>
      </c>
      <c r="D52" s="58"/>
      <c r="E52" s="39"/>
      <c r="F52" s="39"/>
      <c r="G52" s="24">
        <f t="shared" si="3"/>
        <v>0</v>
      </c>
      <c r="H52" s="8"/>
      <c r="I52" s="8"/>
    </row>
    <row r="53" spans="3:9" ht="30.75" thickBot="1" x14ac:dyDescent="0.35">
      <c r="C53" s="57" t="s">
        <v>44</v>
      </c>
      <c r="D53" s="59"/>
      <c r="E53" s="59"/>
      <c r="F53" s="59"/>
      <c r="G53" s="60" t="s">
        <v>91</v>
      </c>
      <c r="H53" s="8"/>
      <c r="I53" s="8"/>
    </row>
    <row r="54" spans="3:9" ht="33" x14ac:dyDescent="0.3">
      <c r="C54" s="31" t="s">
        <v>45</v>
      </c>
      <c r="D54" s="32"/>
      <c r="E54" s="33"/>
      <c r="F54" s="33"/>
      <c r="G54" s="17">
        <f t="shared" si="3"/>
        <v>0</v>
      </c>
      <c r="H54" s="8"/>
      <c r="I54" s="8"/>
    </row>
    <row r="55" spans="3:9" ht="49.5" x14ac:dyDescent="0.3">
      <c r="C55" s="16" t="s">
        <v>46</v>
      </c>
      <c r="D55" s="11"/>
      <c r="E55" s="12"/>
      <c r="F55" s="12"/>
      <c r="G55" s="15">
        <f t="shared" si="3"/>
        <v>0</v>
      </c>
      <c r="H55" s="8"/>
      <c r="I55" s="8"/>
    </row>
    <row r="56" spans="3:9" ht="49.5" x14ac:dyDescent="0.3">
      <c r="C56" s="16" t="s">
        <v>47</v>
      </c>
      <c r="D56" s="11"/>
      <c r="E56" s="12"/>
      <c r="F56" s="12"/>
      <c r="G56" s="15">
        <f t="shared" si="3"/>
        <v>0</v>
      </c>
      <c r="H56" s="8"/>
      <c r="I56" s="8"/>
    </row>
    <row r="57" spans="3:9" ht="49.5" x14ac:dyDescent="0.3">
      <c r="C57" s="16" t="s">
        <v>48</v>
      </c>
      <c r="D57" s="11"/>
      <c r="E57" s="12"/>
      <c r="F57" s="12"/>
      <c r="G57" s="15">
        <f t="shared" si="3"/>
        <v>0</v>
      </c>
      <c r="H57" s="8"/>
      <c r="I57" s="8"/>
    </row>
    <row r="58" spans="3:9" ht="49.5" x14ac:dyDescent="0.3">
      <c r="C58" s="16" t="s">
        <v>49</v>
      </c>
      <c r="D58" s="11"/>
      <c r="E58" s="12"/>
      <c r="F58" s="12"/>
      <c r="G58" s="15">
        <f t="shared" si="3"/>
        <v>0</v>
      </c>
      <c r="H58" s="8"/>
      <c r="I58" s="8"/>
    </row>
    <row r="59" spans="3:9" ht="33" x14ac:dyDescent="0.3">
      <c r="C59" s="16" t="s">
        <v>50</v>
      </c>
      <c r="D59" s="11"/>
      <c r="E59" s="12"/>
      <c r="F59" s="12"/>
      <c r="G59" s="15">
        <f t="shared" si="3"/>
        <v>0</v>
      </c>
      <c r="H59" s="8"/>
      <c r="I59" s="8"/>
    </row>
    <row r="60" spans="3:9" ht="50.25" thickBot="1" x14ac:dyDescent="0.35">
      <c r="C60" s="37" t="s">
        <v>51</v>
      </c>
      <c r="D60" s="47"/>
      <c r="E60" s="39"/>
      <c r="F60" s="39"/>
      <c r="G60" s="24">
        <f t="shared" si="3"/>
        <v>0</v>
      </c>
      <c r="H60" s="8"/>
      <c r="I60" s="8"/>
    </row>
    <row r="61" spans="3:9" ht="30.75" thickBot="1" x14ac:dyDescent="0.35">
      <c r="C61" s="34" t="s">
        <v>28</v>
      </c>
      <c r="D61" s="35">
        <f>+D62+D63+D64+D65+D66+D67+D69</f>
        <v>60010714</v>
      </c>
      <c r="E61" s="48"/>
      <c r="F61" s="48"/>
      <c r="G61" s="36">
        <f t="shared" si="3"/>
        <v>0</v>
      </c>
      <c r="H61" s="8"/>
      <c r="I61" s="8"/>
    </row>
    <row r="62" spans="3:9" x14ac:dyDescent="0.3">
      <c r="C62" s="31" t="s">
        <v>29</v>
      </c>
      <c r="D62" s="32">
        <v>7205900</v>
      </c>
      <c r="E62" s="33"/>
      <c r="F62" s="33"/>
      <c r="G62" s="17">
        <f t="shared" si="3"/>
        <v>0</v>
      </c>
      <c r="H62" s="8"/>
      <c r="I62" s="8"/>
    </row>
    <row r="63" spans="3:9" ht="33" x14ac:dyDescent="0.3">
      <c r="C63" s="16" t="s">
        <v>30</v>
      </c>
      <c r="D63" s="11">
        <v>1900000</v>
      </c>
      <c r="E63" s="12"/>
      <c r="F63" s="12"/>
      <c r="G63" s="15">
        <f t="shared" si="3"/>
        <v>0</v>
      </c>
      <c r="H63" s="8"/>
      <c r="I63" s="8"/>
    </row>
    <row r="64" spans="3:9" ht="33" x14ac:dyDescent="0.3">
      <c r="C64" s="16" t="s">
        <v>31</v>
      </c>
      <c r="D64" s="11">
        <v>2422874</v>
      </c>
      <c r="E64" s="12"/>
      <c r="F64" s="12"/>
      <c r="G64" s="15">
        <f t="shared" si="3"/>
        <v>0</v>
      </c>
      <c r="H64" s="8"/>
      <c r="I64" s="8"/>
    </row>
    <row r="65" spans="3:9" ht="49.5" x14ac:dyDescent="0.3">
      <c r="C65" s="16" t="s">
        <v>32</v>
      </c>
      <c r="D65" s="11">
        <v>42377840</v>
      </c>
      <c r="E65" s="12"/>
      <c r="F65" s="12"/>
      <c r="G65" s="15">
        <f t="shared" si="3"/>
        <v>0</v>
      </c>
      <c r="H65" s="8"/>
      <c r="I65" s="8"/>
    </row>
    <row r="66" spans="3:9" ht="33" x14ac:dyDescent="0.3">
      <c r="C66" s="16" t="s">
        <v>33</v>
      </c>
      <c r="D66" s="11">
        <v>2680000</v>
      </c>
      <c r="E66" s="12"/>
      <c r="F66" s="12"/>
      <c r="G66" s="15">
        <f t="shared" si="3"/>
        <v>0</v>
      </c>
      <c r="H66" s="8"/>
      <c r="I66" s="8"/>
    </row>
    <row r="67" spans="3:9" ht="33" x14ac:dyDescent="0.3">
      <c r="C67" s="16" t="s">
        <v>52</v>
      </c>
      <c r="D67" s="11">
        <v>130000</v>
      </c>
      <c r="E67" s="12"/>
      <c r="F67" s="12"/>
      <c r="G67" s="15">
        <f t="shared" si="3"/>
        <v>0</v>
      </c>
      <c r="H67" s="8"/>
      <c r="I67" s="8"/>
    </row>
    <row r="68" spans="3:9" ht="33" x14ac:dyDescent="0.3">
      <c r="C68" s="16" t="s">
        <v>53</v>
      </c>
      <c r="D68" s="11">
        <v>0</v>
      </c>
      <c r="E68" s="12"/>
      <c r="F68" s="12"/>
      <c r="G68" s="15">
        <f t="shared" si="3"/>
        <v>0</v>
      </c>
      <c r="H68" s="8"/>
      <c r="I68" s="8"/>
    </row>
    <row r="69" spans="3:9" x14ac:dyDescent="0.3">
      <c r="C69" s="16" t="s">
        <v>34</v>
      </c>
      <c r="D69" s="11">
        <v>3294100</v>
      </c>
      <c r="E69" s="12"/>
      <c r="F69" s="12"/>
      <c r="G69" s="15">
        <f t="shared" si="3"/>
        <v>0</v>
      </c>
      <c r="H69" s="8"/>
      <c r="I69" s="8"/>
    </row>
    <row r="70" spans="3:9" ht="50.25" thickBot="1" x14ac:dyDescent="0.35">
      <c r="C70" s="37" t="s">
        <v>54</v>
      </c>
      <c r="D70" s="47">
        <v>0</v>
      </c>
      <c r="E70" s="39"/>
      <c r="F70" s="39"/>
      <c r="G70" s="24">
        <f t="shared" si="3"/>
        <v>0</v>
      </c>
      <c r="H70" s="8"/>
      <c r="I70" s="8"/>
    </row>
    <row r="71" spans="3:9" ht="17.25" thickBot="1" x14ac:dyDescent="0.35">
      <c r="C71" s="34" t="s">
        <v>55</v>
      </c>
      <c r="D71" s="35">
        <v>600000</v>
      </c>
      <c r="E71" s="44"/>
      <c r="F71" s="44"/>
      <c r="G71" s="36">
        <f t="shared" si="3"/>
        <v>0</v>
      </c>
      <c r="H71" s="8"/>
      <c r="I71" s="8"/>
    </row>
    <row r="72" spans="3:9" x14ac:dyDescent="0.3">
      <c r="C72" s="31" t="s">
        <v>56</v>
      </c>
      <c r="D72" s="32">
        <v>600000</v>
      </c>
      <c r="E72" s="33"/>
      <c r="F72" s="33"/>
      <c r="G72" s="17">
        <f t="shared" si="3"/>
        <v>0</v>
      </c>
      <c r="H72" s="8"/>
      <c r="I72" s="8"/>
    </row>
    <row r="73" spans="3:9" x14ac:dyDescent="0.3">
      <c r="C73" s="16" t="s">
        <v>57</v>
      </c>
      <c r="D73" s="11"/>
      <c r="E73" s="12"/>
      <c r="F73" s="12"/>
      <c r="G73" s="15">
        <f t="shared" si="3"/>
        <v>0</v>
      </c>
      <c r="H73" s="8"/>
      <c r="I73" s="8"/>
    </row>
    <row r="74" spans="3:9" ht="33" x14ac:dyDescent="0.3">
      <c r="C74" s="16" t="s">
        <v>58</v>
      </c>
      <c r="D74" s="11"/>
      <c r="E74" s="12"/>
      <c r="F74" s="12"/>
      <c r="G74" s="15">
        <f t="shared" si="3"/>
        <v>0</v>
      </c>
      <c r="H74" s="8"/>
      <c r="I74" s="8"/>
    </row>
    <row r="75" spans="3:9" ht="66.75" thickBot="1" x14ac:dyDescent="0.35">
      <c r="C75" s="37" t="s">
        <v>59</v>
      </c>
      <c r="D75" s="38"/>
      <c r="E75" s="39"/>
      <c r="F75" s="39"/>
      <c r="G75" s="24">
        <f t="shared" si="3"/>
        <v>0</v>
      </c>
      <c r="H75" s="8"/>
      <c r="I75" s="8"/>
    </row>
    <row r="76" spans="3:9" ht="45.75" thickBot="1" x14ac:dyDescent="0.35">
      <c r="C76" s="34" t="s">
        <v>60</v>
      </c>
      <c r="D76" s="46"/>
      <c r="E76" s="44"/>
      <c r="F76" s="44"/>
      <c r="G76" s="36">
        <f t="shared" si="3"/>
        <v>0</v>
      </c>
      <c r="H76" s="8"/>
      <c r="I76" s="8"/>
    </row>
    <row r="77" spans="3:9" ht="33" x14ac:dyDescent="0.3">
      <c r="C77" s="31" t="s">
        <v>61</v>
      </c>
      <c r="D77" s="32"/>
      <c r="E77" s="33"/>
      <c r="F77" s="33"/>
      <c r="G77" s="17">
        <f t="shared" si="3"/>
        <v>0</v>
      </c>
      <c r="H77" s="8"/>
      <c r="I77" s="8"/>
    </row>
    <row r="78" spans="3:9" ht="50.25" thickBot="1" x14ac:dyDescent="0.35">
      <c r="C78" s="37" t="s">
        <v>62</v>
      </c>
      <c r="D78" s="38"/>
      <c r="E78" s="39"/>
      <c r="F78" s="39"/>
      <c r="G78" s="24">
        <f t="shared" si="3"/>
        <v>0</v>
      </c>
      <c r="H78" s="8"/>
      <c r="I78" s="8"/>
    </row>
    <row r="79" spans="3:9" ht="17.25" thickBot="1" x14ac:dyDescent="0.35">
      <c r="C79" s="34" t="s">
        <v>63</v>
      </c>
      <c r="D79" s="45"/>
      <c r="E79" s="44"/>
      <c r="F79" s="44"/>
      <c r="G79" s="36">
        <f t="shared" si="3"/>
        <v>0</v>
      </c>
      <c r="H79" s="8"/>
      <c r="I79" s="8"/>
    </row>
    <row r="80" spans="3:9" ht="33" x14ac:dyDescent="0.3">
      <c r="C80" s="31" t="s">
        <v>64</v>
      </c>
      <c r="D80" s="32"/>
      <c r="E80" s="33"/>
      <c r="F80" s="33"/>
      <c r="G80" s="17">
        <f t="shared" si="3"/>
        <v>0</v>
      </c>
      <c r="H80" s="8"/>
      <c r="I80" s="8"/>
    </row>
    <row r="81" spans="3:9" ht="33" x14ac:dyDescent="0.3">
      <c r="C81" s="16" t="s">
        <v>65</v>
      </c>
      <c r="D81" s="11"/>
      <c r="E81" s="12"/>
      <c r="F81" s="12"/>
      <c r="G81" s="15">
        <f t="shared" si="3"/>
        <v>0</v>
      </c>
      <c r="H81" s="8"/>
      <c r="I81" s="8"/>
    </row>
    <row r="82" spans="3:9" ht="50.25" thickBot="1" x14ac:dyDescent="0.35">
      <c r="C82" s="37" t="s">
        <v>66</v>
      </c>
      <c r="D82" s="38"/>
      <c r="E82" s="39"/>
      <c r="F82" s="39"/>
      <c r="G82" s="24">
        <f t="shared" si="3"/>
        <v>0</v>
      </c>
      <c r="H82" s="8"/>
      <c r="I82" s="8"/>
    </row>
    <row r="83" spans="3:9" ht="17.25" thickBot="1" x14ac:dyDescent="0.35">
      <c r="C83" s="42" t="s">
        <v>35</v>
      </c>
      <c r="D83" s="43"/>
      <c r="E83" s="44"/>
      <c r="F83" s="44"/>
      <c r="G83" s="36">
        <f t="shared" ref="G83:G95" si="6">SUM(E83:F83)</f>
        <v>0</v>
      </c>
      <c r="H83" s="8"/>
      <c r="I83" s="8"/>
    </row>
    <row r="84" spans="3:9" ht="17.25" thickBot="1" x14ac:dyDescent="0.35">
      <c r="C84" s="49"/>
      <c r="D84" s="50"/>
      <c r="E84" s="51"/>
      <c r="F84" s="51"/>
      <c r="G84" s="30">
        <f t="shared" si="6"/>
        <v>0</v>
      </c>
      <c r="H84" s="8"/>
      <c r="I84" s="8"/>
    </row>
    <row r="85" spans="3:9" ht="17.25" thickBot="1" x14ac:dyDescent="0.35">
      <c r="C85" s="34" t="s">
        <v>67</v>
      </c>
      <c r="D85" s="46"/>
      <c r="E85" s="44"/>
      <c r="F85" s="44"/>
      <c r="G85" s="36">
        <f t="shared" si="6"/>
        <v>0</v>
      </c>
      <c r="H85" s="8"/>
      <c r="I85" s="8"/>
    </row>
    <row r="86" spans="3:9" ht="30.75" thickBot="1" x14ac:dyDescent="0.35">
      <c r="C86" s="34" t="s">
        <v>68</v>
      </c>
      <c r="D86" s="46"/>
      <c r="E86" s="44"/>
      <c r="F86" s="44"/>
      <c r="G86" s="36">
        <f t="shared" si="6"/>
        <v>0</v>
      </c>
      <c r="H86" s="8"/>
      <c r="I86" s="8"/>
    </row>
    <row r="87" spans="3:9" ht="33" x14ac:dyDescent="0.3">
      <c r="C87" s="31" t="s">
        <v>69</v>
      </c>
      <c r="D87" s="32"/>
      <c r="E87" s="33"/>
      <c r="F87" s="33"/>
      <c r="G87" s="17">
        <f t="shared" si="6"/>
        <v>0</v>
      </c>
      <c r="H87" s="8"/>
      <c r="I87" s="8"/>
    </row>
    <row r="88" spans="3:9" ht="33.75" thickBot="1" x14ac:dyDescent="0.35">
      <c r="C88" s="37" t="s">
        <v>70</v>
      </c>
      <c r="D88" s="38"/>
      <c r="E88" s="39"/>
      <c r="F88" s="39"/>
      <c r="G88" s="24">
        <f t="shared" si="6"/>
        <v>0</v>
      </c>
      <c r="H88" s="8"/>
      <c r="I88" s="8"/>
    </row>
    <row r="89" spans="3:9" ht="17.25" thickBot="1" x14ac:dyDescent="0.35">
      <c r="C89" s="34" t="s">
        <v>71</v>
      </c>
      <c r="D89" s="46"/>
      <c r="E89" s="44"/>
      <c r="F89" s="44"/>
      <c r="G89" s="36">
        <f t="shared" si="6"/>
        <v>0</v>
      </c>
      <c r="H89" s="8"/>
      <c r="I89" s="8"/>
    </row>
    <row r="90" spans="3:9" ht="33" x14ac:dyDescent="0.3">
      <c r="C90" s="31" t="s">
        <v>72</v>
      </c>
      <c r="D90" s="32"/>
      <c r="E90" s="33"/>
      <c r="F90" s="33"/>
      <c r="G90" s="17">
        <f t="shared" si="6"/>
        <v>0</v>
      </c>
      <c r="H90" s="8"/>
      <c r="I90" s="8"/>
    </row>
    <row r="91" spans="3:9" ht="33.75" thickBot="1" x14ac:dyDescent="0.35">
      <c r="C91" s="37" t="s">
        <v>73</v>
      </c>
      <c r="D91" s="38"/>
      <c r="E91" s="39"/>
      <c r="F91" s="39"/>
      <c r="G91" s="24">
        <f t="shared" si="6"/>
        <v>0</v>
      </c>
      <c r="H91" s="8"/>
      <c r="I91" s="8"/>
    </row>
    <row r="92" spans="3:9" ht="30.75" thickBot="1" x14ac:dyDescent="0.35">
      <c r="C92" s="34" t="s">
        <v>74</v>
      </c>
      <c r="D92" s="46"/>
      <c r="E92" s="44"/>
      <c r="F92" s="44"/>
      <c r="G92" s="36">
        <f t="shared" si="6"/>
        <v>0</v>
      </c>
      <c r="H92" s="8"/>
      <c r="I92" s="8"/>
    </row>
    <row r="93" spans="3:9" ht="33.75" thickBot="1" x14ac:dyDescent="0.35">
      <c r="C93" s="52" t="s">
        <v>75</v>
      </c>
      <c r="D93" s="53"/>
      <c r="E93" s="51"/>
      <c r="F93" s="51"/>
      <c r="G93" s="30">
        <f t="shared" si="6"/>
        <v>0</v>
      </c>
      <c r="H93" s="8"/>
      <c r="I93" s="8"/>
    </row>
    <row r="94" spans="3:9" ht="30.75" thickBot="1" x14ac:dyDescent="0.35">
      <c r="C94" s="42" t="s">
        <v>76</v>
      </c>
      <c r="D94" s="43"/>
      <c r="E94" s="44"/>
      <c r="F94" s="44"/>
      <c r="G94" s="36">
        <f t="shared" si="6"/>
        <v>0</v>
      </c>
      <c r="H94" s="8"/>
      <c r="I94" s="8"/>
    </row>
    <row r="95" spans="3:9" ht="17.25" thickBot="1" x14ac:dyDescent="0.35">
      <c r="C95" s="54"/>
      <c r="D95" s="55"/>
      <c r="E95" s="56"/>
      <c r="F95" s="56"/>
      <c r="G95" s="30">
        <f t="shared" si="6"/>
        <v>0</v>
      </c>
      <c r="H95" s="8"/>
      <c r="I95" s="8"/>
    </row>
    <row r="96" spans="3:9" ht="33" x14ac:dyDescent="0.3">
      <c r="C96" s="25" t="s">
        <v>77</v>
      </c>
      <c r="D96" s="26">
        <f>+D19+D25+D35+D45+D61+D71</f>
        <v>1094220384</v>
      </c>
      <c r="E96" s="26">
        <f t="shared" ref="E96:F96" si="7">+E19+E25+E35+E45+E61</f>
        <v>31894986.039999999</v>
      </c>
      <c r="F96" s="26">
        <f t="shared" si="7"/>
        <v>58171850.170000002</v>
      </c>
      <c r="G96" s="27">
        <f>+E96+F96</f>
        <v>90066836.210000008</v>
      </c>
      <c r="H96" s="5"/>
      <c r="I96" s="8"/>
    </row>
    <row r="97" spans="3:9" ht="17.25" thickBot="1" x14ac:dyDescent="0.35">
      <c r="C97" s="21"/>
      <c r="D97" s="22"/>
      <c r="E97" s="22"/>
      <c r="F97" s="22"/>
      <c r="G97" s="23"/>
      <c r="H97" s="5"/>
      <c r="I97" s="8"/>
    </row>
    <row r="98" spans="3:9" x14ac:dyDescent="0.3">
      <c r="H98" s="5"/>
      <c r="I98" s="8"/>
    </row>
    <row r="99" spans="3:9" ht="18.75" x14ac:dyDescent="0.3">
      <c r="C99" s="3" t="s">
        <v>78</v>
      </c>
    </row>
    <row r="100" spans="3:9" x14ac:dyDescent="0.3">
      <c r="C100" s="4" t="s">
        <v>80</v>
      </c>
    </row>
    <row r="101" spans="3:9" x14ac:dyDescent="0.3">
      <c r="C101" s="4" t="s">
        <v>81</v>
      </c>
    </row>
    <row r="102" spans="3:9" x14ac:dyDescent="0.3">
      <c r="C102" s="4" t="s">
        <v>79</v>
      </c>
    </row>
    <row r="103" spans="3:9" x14ac:dyDescent="0.3">
      <c r="C103" s="4" t="s">
        <v>82</v>
      </c>
    </row>
    <row r="104" spans="3:9" x14ac:dyDescent="0.3">
      <c r="C104" s="4" t="s">
        <v>83</v>
      </c>
    </row>
  </sheetData>
  <sheetProtection algorithmName="SHA-512" hashValue="wWsnTsHS8cxwzBeEOL1V79OH4ywG7Ul3dbXTejcoxRAgmEpyhmhc5mKGV73id3ins0dCALm89XPdAzG2UecmJA==" saltValue="Zv5ZGoPB7ZZ+U15O3x5SKQ==" spinCount="100000" sheet="1" objects="1" scenarios="1"/>
  <mergeCells count="5">
    <mergeCell ref="C11:D11"/>
    <mergeCell ref="C12:G12"/>
    <mergeCell ref="C13:G13"/>
    <mergeCell ref="C14:G14"/>
    <mergeCell ref="C15:G15"/>
  </mergeCells>
  <pageMargins left="0.45" right="0.7" top="0.5" bottom="0.75" header="0.3" footer="0.3"/>
  <pageSetup paperSize="5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 ACUMULADA</vt:lpstr>
      <vt:lpstr>Hoja1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2022-03-04T12:51:13Z</cp:lastPrinted>
  <dcterms:created xsi:type="dcterms:W3CDTF">2018-04-17T18:57:16Z</dcterms:created>
  <dcterms:modified xsi:type="dcterms:W3CDTF">2022-03-04T12:54:48Z</dcterms:modified>
</cp:coreProperties>
</file>