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AGOSTO 2021\"/>
    </mc:Choice>
  </mc:AlternateContent>
  <xr:revisionPtr revIDLastSave="0" documentId="13_ncr:1_{C21E187D-5DCD-4CF1-908C-DCF28AA1826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3" r:id="rId1"/>
    <sheet name="Hoja1" sheetId="4" r:id="rId2"/>
  </sheets>
  <definedNames>
    <definedName name="_xlnm.Print_Area" localSheetId="0">'EJECUCION ACUMULADA'!$C$5:$M$100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0" i="4" l="1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L56" i="4"/>
  <c r="K56" i="4"/>
  <c r="I56" i="4"/>
  <c r="H56" i="4"/>
  <c r="D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L40" i="4"/>
  <c r="K40" i="4"/>
  <c r="J40" i="4"/>
  <c r="I40" i="4"/>
  <c r="H40" i="4"/>
  <c r="G40" i="4"/>
  <c r="F40" i="4"/>
  <c r="E40" i="4"/>
  <c r="D40" i="4"/>
  <c r="M39" i="4"/>
  <c r="M38" i="4"/>
  <c r="M37" i="4"/>
  <c r="M36" i="4"/>
  <c r="M35" i="4"/>
  <c r="M34" i="4"/>
  <c r="M33" i="4"/>
  <c r="M32" i="4"/>
  <c r="M31" i="4"/>
  <c r="L30" i="4"/>
  <c r="K30" i="4"/>
  <c r="J30" i="4"/>
  <c r="D30" i="4"/>
  <c r="M29" i="4"/>
  <c r="M28" i="4"/>
  <c r="M27" i="4"/>
  <c r="M26" i="4"/>
  <c r="M25" i="4"/>
  <c r="M24" i="4"/>
  <c r="M23" i="4"/>
  <c r="M22" i="4"/>
  <c r="M21" i="4"/>
  <c r="L20" i="4"/>
  <c r="K20" i="4"/>
  <c r="J20" i="4"/>
  <c r="I20" i="4"/>
  <c r="I13" i="4" s="1"/>
  <c r="H20" i="4"/>
  <c r="G20" i="4"/>
  <c r="F20" i="4"/>
  <c r="E20" i="4"/>
  <c r="D20" i="4"/>
  <c r="M19" i="4"/>
  <c r="M18" i="4"/>
  <c r="M17" i="4"/>
  <c r="M16" i="4"/>
  <c r="M15" i="4"/>
  <c r="L14" i="4"/>
  <c r="K14" i="4"/>
  <c r="J14" i="4"/>
  <c r="I14" i="4"/>
  <c r="H14" i="4"/>
  <c r="G14" i="4"/>
  <c r="F14" i="4"/>
  <c r="E14" i="4"/>
  <c r="D14" i="4"/>
  <c r="R13" i="4"/>
  <c r="S13" i="4" s="1"/>
  <c r="T13" i="4" s="1"/>
  <c r="U13" i="4" s="1"/>
  <c r="V13" i="4" s="1"/>
  <c r="W13" i="4" s="1"/>
  <c r="M15" i="3"/>
  <c r="M16" i="3"/>
  <c r="M17" i="3"/>
  <c r="M18" i="3"/>
  <c r="M19" i="3"/>
  <c r="M21" i="3"/>
  <c r="M22" i="3"/>
  <c r="M23" i="3"/>
  <c r="M24" i="3"/>
  <c r="M25" i="3"/>
  <c r="M26" i="3"/>
  <c r="M27" i="3"/>
  <c r="M28" i="3"/>
  <c r="M29" i="3"/>
  <c r="M31" i="3"/>
  <c r="M32" i="3"/>
  <c r="M33" i="3"/>
  <c r="M34" i="3"/>
  <c r="M35" i="3"/>
  <c r="M36" i="3"/>
  <c r="M37" i="3"/>
  <c r="M38" i="3"/>
  <c r="M39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L56" i="3"/>
  <c r="L40" i="3"/>
  <c r="L30" i="3"/>
  <c r="L20" i="3"/>
  <c r="L14" i="3"/>
  <c r="H13" i="4" l="1"/>
  <c r="E13" i="4"/>
  <c r="D13" i="4"/>
  <c r="L13" i="4"/>
  <c r="F91" i="4"/>
  <c r="J91" i="4"/>
  <c r="M40" i="4"/>
  <c r="M56" i="4"/>
  <c r="G91" i="4"/>
  <c r="K91" i="4"/>
  <c r="M20" i="4"/>
  <c r="M30" i="4"/>
  <c r="F13" i="4"/>
  <c r="J13" i="4"/>
  <c r="D91" i="4"/>
  <c r="H91" i="4"/>
  <c r="L91" i="4"/>
  <c r="G13" i="4"/>
  <c r="K13" i="4"/>
  <c r="E91" i="4"/>
  <c r="I91" i="4"/>
  <c r="M14" i="4"/>
  <c r="L91" i="3"/>
  <c r="L13" i="3"/>
  <c r="K30" i="3"/>
  <c r="K56" i="3"/>
  <c r="K40" i="3"/>
  <c r="K20" i="3"/>
  <c r="K14" i="3"/>
  <c r="M91" i="4" l="1"/>
  <c r="M13" i="4"/>
  <c r="K91" i="3"/>
  <c r="K13" i="3"/>
  <c r="J30" i="3"/>
  <c r="M30" i="3" s="1"/>
  <c r="J40" i="3"/>
  <c r="J20" i="3"/>
  <c r="J14" i="3"/>
  <c r="J91" i="3" l="1"/>
  <c r="J13" i="3"/>
  <c r="I56" i="3"/>
  <c r="I40" i="3"/>
  <c r="I20" i="3"/>
  <c r="I14" i="3"/>
  <c r="I91" i="3" l="1"/>
  <c r="I13" i="3"/>
  <c r="H56" i="3"/>
  <c r="M56" i="3" s="1"/>
  <c r="H40" i="3"/>
  <c r="H20" i="3" l="1"/>
  <c r="H14" i="3"/>
  <c r="H13" i="3" l="1"/>
  <c r="H91" i="3"/>
  <c r="G40" i="3"/>
  <c r="G20" i="3"/>
  <c r="G14" i="3"/>
  <c r="G91" i="3" l="1"/>
  <c r="G13" i="3"/>
  <c r="E40" i="3"/>
  <c r="F40" i="3"/>
  <c r="E20" i="3"/>
  <c r="F20" i="3"/>
  <c r="F14" i="3"/>
  <c r="E14" i="3"/>
  <c r="M14" i="3" s="1"/>
  <c r="M40" i="3" l="1"/>
  <c r="M20" i="3"/>
  <c r="F91" i="3"/>
  <c r="E13" i="3"/>
  <c r="F13" i="3"/>
  <c r="M13" i="3" l="1"/>
  <c r="D56" i="3"/>
  <c r="D40" i="3"/>
  <c r="D30" i="3"/>
  <c r="D20" i="3"/>
  <c r="D14" i="3"/>
  <c r="D13" i="3" l="1"/>
  <c r="E91" i="3" l="1"/>
  <c r="M91" i="3" s="1"/>
  <c r="D91" i="3" l="1"/>
  <c r="R13" i="3" l="1"/>
  <c r="S13" i="3" s="1"/>
  <c r="T13" i="3" s="1"/>
  <c r="U13" i="3" s="1"/>
  <c r="V13" i="3" s="1"/>
  <c r="W13" i="3" s="1"/>
</calcChain>
</file>

<file path=xl/sharedStrings.xml><?xml version="1.0" encoding="utf-8"?>
<sst xmlns="http://schemas.openxmlformats.org/spreadsheetml/2006/main" count="196" uniqueCount="98">
  <si>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</si>
  <si>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</si>
  <si>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</si>
  <si>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</si>
  <si>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</si>
  <si>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</si>
  <si>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</si>
  <si>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</si>
  <si>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</si>
  <si>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</si>
  <si>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</si>
  <si>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</si>
  <si>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</si>
  <si>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</si>
  <si>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</si>
  <si>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</si>
  <si>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</si>
  <si>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</si>
  <si>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</si>
  <si>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</si>
  <si>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</si>
  <si>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</si>
  <si>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</si>
  <si>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</si>
  <si>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</si>
  <si>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</si>
  <si>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</si>
  <si>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</si>
  <si>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</si>
  <si>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</si>
  <si>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</si>
  <si>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</si>
  <si>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</si>
  <si>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</si>
  <si>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</si>
  <si>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</si>
  <si>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</si>
  <si>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</si>
  <si>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</si>
  <si>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</si>
  <si>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</si>
  <si>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</si>
  <si>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</si>
  <si>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</si>
  <si>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</si>
  <si>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</si>
  <si>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</si>
  <si>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</si>
  <si>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</si>
  <si>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</si>
  <si>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</si>
  <si>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</si>
  <si>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</si>
  <si>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</si>
  <si>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</si>
  <si>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</si>
  <si>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</si>
  <si>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</si>
  <si>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</si>
  <si>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</si>
  <si>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</si>
  <si>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</si>
  <si>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</si>
  <si>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</si>
  <si>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</si>
  <si>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</si>
  <si>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</si>
  <si>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</si>
  <si>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</si>
  <si>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</si>
  <si>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</si>
  <si>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</si>
  <si>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</si>
  <si>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</si>
  <si>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</si>
  <si>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</si>
  <si>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</si>
  <si>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</si>
  <si>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</si>
  <si>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</si>
  <si>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</si>
  <si>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</si>
  <si>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</si>
  <si>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</si>
  <si>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</si>
  <si>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</si>
  <si>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</si>
  <si>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</si>
  <si>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</si>
  <si>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</si>
  <si>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DESDE 01  DE ENERO HASTA 31  DE AGOSTO, AÑO 2021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</si>
  <si>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</si>
  <si>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</si>
  <si>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</si>
  <si>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</si>
  <si>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</si>
  <si>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</si>
  <si>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6.Fuente SIGEF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</si>
</sst>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4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0" xfId="0" applyNumberFormat="1"/>
    <xf numFmtId="0" fontId="1" fillId="0" borderId="0" xfId="0" applyFont="1" applyAlignment="1"/>
    <xf numFmtId="0" fontId="4" fillId="0" borderId="0" xfId="0" applyFont="1"/>
    <xf numFmtId="0" fontId="5" fillId="0" borderId="0" xfId="0" applyFont="1" applyBorder="1" applyAlignment="1">
      <alignment horizontal="center" vertical="center" wrapText="1"/>
    </xf>
    <xf numFmtId="43" fontId="4" fillId="0" borderId="0" xfId="0" applyNumberFormat="1" applyFont="1"/>
    <xf numFmtId="0" fontId="6" fillId="3" borderId="2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43" fontId="7" fillId="0" borderId="1" xfId="1" applyFont="1" applyBorder="1" applyAlignment="1">
      <alignment horizontal="left" vertical="center" wrapText="1"/>
    </xf>
    <xf numFmtId="43" fontId="7" fillId="0" borderId="6" xfId="0" applyNumberFormat="1" applyFont="1" applyBorder="1"/>
    <xf numFmtId="43" fontId="7" fillId="0" borderId="1" xfId="1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 indent="2"/>
    </xf>
    <xf numFmtId="43" fontId="4" fillId="0" borderId="1" xfId="1" applyFont="1" applyBorder="1" applyAlignment="1">
      <alignment vertical="center" wrapText="1"/>
    </xf>
    <xf numFmtId="43" fontId="4" fillId="0" borderId="1" xfId="1" applyFont="1" applyBorder="1"/>
    <xf numFmtId="4" fontId="4" fillId="0" borderId="1" xfId="0" applyNumberFormat="1" applyFont="1" applyBorder="1"/>
    <xf numFmtId="4" fontId="4" fillId="0" borderId="1" xfId="0" applyNumberFormat="1" applyFont="1" applyBorder="1" applyAlignment="1">
      <alignment vertical="center" wrapText="1"/>
    </xf>
    <xf numFmtId="43" fontId="7" fillId="0" borderId="1" xfId="1" applyFont="1" applyBorder="1"/>
    <xf numFmtId="164" fontId="7" fillId="0" borderId="1" xfId="0" applyNumberFormat="1" applyFont="1" applyBorder="1" applyAlignment="1">
      <alignment vertical="center" wrapText="1"/>
    </xf>
    <xf numFmtId="0" fontId="7" fillId="2" borderId="5" xfId="0" applyFont="1" applyFill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vertical="center" wrapText="1"/>
    </xf>
    <xf numFmtId="0" fontId="4" fillId="0" borderId="5" xfId="0" applyFont="1" applyBorder="1"/>
    <xf numFmtId="0" fontId="4" fillId="0" borderId="1" xfId="0" applyFont="1" applyBorder="1"/>
    <xf numFmtId="43" fontId="4" fillId="0" borderId="1" xfId="0" applyNumberFormat="1" applyFont="1" applyBorder="1"/>
    <xf numFmtId="0" fontId="6" fillId="3" borderId="7" xfId="0" applyFont="1" applyFill="1" applyBorder="1" applyAlignment="1">
      <alignment horizontal="left" vertical="center" wrapText="1"/>
    </xf>
    <xf numFmtId="43" fontId="7" fillId="3" borderId="8" xfId="1" applyFont="1" applyFill="1" applyBorder="1" applyAlignment="1">
      <alignment horizontal="center" vertical="center" wrapText="1"/>
    </xf>
    <xf numFmtId="43" fontId="7" fillId="3" borderId="9" xfId="1" applyFont="1" applyFill="1" applyBorder="1" applyAlignment="1">
      <alignment horizontal="center" vertical="center" wrapText="1"/>
    </xf>
    <xf numFmtId="43" fontId="4" fillId="0" borderId="0" xfId="1" applyFont="1"/>
    <xf numFmtId="4" fontId="4" fillId="0" borderId="0" xfId="0" applyNumberFormat="1" applyFont="1"/>
    <xf numFmtId="0" fontId="7" fillId="0" borderId="0" xfId="0" applyFont="1" applyAlignment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284620</xdr:colOff>
      <xdr:row>0</xdr:row>
      <xdr:rowOff>80720</xdr:rowOff>
    </xdr:from>
    <xdr:to>
      <xdr:col>7</xdr:col>
      <xdr:colOff>644724</xdr:colOff>
      <xdr:row>6</xdr:row>
      <xdr:rowOff>484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3EBB634-E543-4E81-9712-2868413C4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0764" y="80720"/>
          <a:ext cx="1700062" cy="1227433"/>
        </a:xfrm>
        <a:prstGeom prst="rect">
          <a:avLst/>
        </a:prstGeom>
      </xdr:spPr>
    </xdr:pic>
    <xdr:clientData/>
  </xdr:twoCellAnchor>
  <xdr:twoCellAnchor editAs="oneCell">
    <xdr:from>
      <xdr:col>3</xdr:col>
      <xdr:colOff>138065</xdr:colOff>
      <xdr:row>103</xdr:row>
      <xdr:rowOff>139076</xdr:rowOff>
    </xdr:from>
    <xdr:to>
      <xdr:col>5</xdr:col>
      <xdr:colOff>80747</xdr:colOff>
      <xdr:row>109</xdr:row>
      <xdr:rowOff>26067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C90D6D-1FA4-4489-9882-873307162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1893" y="38377982"/>
          <a:ext cx="3048229" cy="1018084"/>
        </a:xfrm>
        <a:prstGeom prst="rect">
          <a:avLst/>
        </a:prstGeom>
      </xdr:spPr>
    </xdr:pic>
    <xdr:clientData/>
  </xdr:twoCellAnchor>
  <xdr:twoCellAnchor editAs="oneCell">
    <xdr:from>
      <xdr:col>3</xdr:col>
      <xdr:colOff>672354</xdr:colOff>
      <xdr:row>104</xdr:row>
      <xdr:rowOff>0</xdr:rowOff>
    </xdr:from>
    <xdr:to>
      <xdr:col>4</xdr:col>
      <xdr:colOff>996069</xdr:colOff>
      <xdr:row>104</xdr:row>
      <xdr:rowOff>6097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AB2E8C42-99E4-48F9-BCED-0A70C0644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5442" y="38380147"/>
          <a:ext cx="2060627" cy="6097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103</xdr:row>
      <xdr:rowOff>192767</xdr:rowOff>
    </xdr:from>
    <xdr:to>
      <xdr:col>8</xdr:col>
      <xdr:colOff>59659</xdr:colOff>
      <xdr:row>108</xdr:row>
      <xdr:rowOff>113393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35FDF23-407A-43CF-9DF1-AC576F2F6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642679" y="38428838"/>
          <a:ext cx="2701712" cy="884465"/>
        </a:xfrm>
        <a:prstGeom prst="rect">
          <a:avLst/>
        </a:prstGeom>
      </xdr:spPr>
    </xdr:pic>
    <xdr:clientData/>
  </xdr:twoCellAnchor>
  <xdr:twoCellAnchor editAs="oneCell">
    <xdr:from>
      <xdr:col>6</xdr:col>
      <xdr:colOff>192768</xdr:colOff>
      <xdr:row>104</xdr:row>
      <xdr:rowOff>22680</xdr:rowOff>
    </xdr:from>
    <xdr:to>
      <xdr:col>7</xdr:col>
      <xdr:colOff>1104352</xdr:colOff>
      <xdr:row>104</xdr:row>
      <xdr:rowOff>28777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85F34F0E-2F8A-4C6E-83AA-B8CED7E84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835447" y="38451519"/>
          <a:ext cx="2249619" cy="60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36970</xdr:colOff>
      <xdr:row>0</xdr:row>
      <xdr:rowOff>23570</xdr:rowOff>
    </xdr:from>
    <xdr:to>
      <xdr:col>8</xdr:col>
      <xdr:colOff>38100</xdr:colOff>
      <xdr:row>6</xdr:row>
      <xdr:rowOff>95734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E01489-A23C-4089-B1E9-26099D7E2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76020" y="23570"/>
          <a:ext cx="2401430" cy="1367564"/>
        </a:xfrm>
        <a:prstGeom prst="rect">
          <a:avLst/>
        </a:prstGeom>
      </xdr:spPr>
    </xdr:pic>
    <xdr:clientData/>
  </xdr:twoCellAnchor>
  <xdr:twoCellAnchor editAs="oneCell">
    <xdr:from>
      <xdr:col>3</xdr:col>
      <xdr:colOff>1139079</xdr:colOff>
      <xdr:row>101</xdr:row>
      <xdr:rowOff>180975</xdr:rowOff>
    </xdr:from>
    <xdr:to>
      <xdr:col>5</xdr:col>
      <xdr:colOff>567444</xdr:colOff>
      <xdr:row>101</xdr:row>
      <xdr:rowOff>187072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FB9E9F-0D84-4CDB-A0C8-0AA96365E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63304" y="38642925"/>
          <a:ext cx="1676265" cy="6097"/>
        </a:xfrm>
        <a:prstGeom prst="rect">
          <a:avLst/>
        </a:prstGeom>
      </xdr:spPr>
    </xdr:pic>
    <xdr:clientData/>
  </xdr:twoCellAnchor>
  <xdr:twoCellAnchor editAs="oneCell">
    <xdr:from>
      <xdr:col>7</xdr:col>
      <xdr:colOff>762000</xdr:colOff>
      <xdr:row>101</xdr:row>
      <xdr:rowOff>135617</xdr:rowOff>
    </xdr:from>
    <xdr:to>
      <xdr:col>9</xdr:col>
      <xdr:colOff>658261</xdr:colOff>
      <xdr:row>106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564551D-FA41-416B-9AAE-CCE5DC5D3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791575" y="38597567"/>
          <a:ext cx="2096536" cy="816883"/>
        </a:xfrm>
        <a:prstGeom prst="rect">
          <a:avLst/>
        </a:prstGeom>
      </xdr:spPr>
    </xdr:pic>
    <xdr:clientData/>
  </xdr:twoCellAnchor>
  <xdr:twoCellAnchor editAs="oneCell">
    <xdr:from>
      <xdr:col>7</xdr:col>
      <xdr:colOff>926193</xdr:colOff>
      <xdr:row>102</xdr:row>
      <xdr:rowOff>3630</xdr:rowOff>
    </xdr:from>
    <xdr:to>
      <xdr:col>9</xdr:col>
      <xdr:colOff>513802</xdr:colOff>
      <xdr:row>102</xdr:row>
      <xdr:rowOff>9727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6F3375A-6D39-4966-92E7-E84513786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55768" y="38656080"/>
          <a:ext cx="1787884" cy="6097"/>
        </a:xfrm>
        <a:prstGeom prst="rect">
          <a:avLst/>
        </a:prstGeom>
      </xdr:spPr>
    </xdr:pic>
    <xdr:clientData/>
  </xdr:twoCellAnchor>
  <xdr:twoCellAnchor>
    <xdr:from>
      <xdr:col>3</xdr:col>
      <xdr:colOff>795290</xdr:colOff>
      <xdr:row>100</xdr:row>
      <xdr:rowOff>57149</xdr:rowOff>
    </xdr:from>
    <xdr:to>
      <xdr:col>5</xdr:col>
      <xdr:colOff>800100</xdr:colOff>
      <xdr:row>107</xdr:row>
      <xdr:rowOff>30378</xdr:rowOff>
    </xdr:to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04EC30ED-6239-4C5F-946E-BC0F77F01656}"/>
            </a:ext>
          </a:extLst>
        </xdr:cNvPr>
        <xdr:cNvSpPr txBox="1"/>
      </xdr:nvSpPr>
      <xdr:spPr>
        <a:xfrm>
          <a:off x="4119515" y="38328599"/>
          <a:ext cx="2252710" cy="13067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Juana Feliz</a:t>
          </a:r>
        </a:p>
        <a:p>
          <a:pPr algn="ctr"/>
          <a:r>
            <a:rPr lang="es-DO" sz="11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100">
              <a:latin typeface="Book Antiqua" pitchFamily="18" charset="0"/>
            </a:rPr>
            <a:t>Elaborado</a:t>
          </a:r>
          <a:r>
            <a:rPr lang="es-DO" sz="1100" baseline="0">
              <a:latin typeface="Book Antiqua" pitchFamily="18" charset="0"/>
            </a:rPr>
            <a:t> Por:</a:t>
          </a:r>
          <a:endParaRPr lang="es-DO" sz="1100">
            <a:latin typeface="Book Antiqua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Z102"/>
  <sheetViews>
    <sheetView showGridLines="0" tabSelected="1" zoomScale="84" zoomScaleNormal="84" workbookViewId="0">
      <pane xSplit="3" ySplit="12" topLeftCell="D73" activePane="bottomRight" state="frozen"/>
      <selection pane="topRight" activeCell="D1" sqref="D1"/>
      <selection pane="bottomLeft" activeCell="A8" sqref="A8"/>
      <selection pane="bottomRight" activeCell="C74" sqref="C74"/>
    </sheetView>
  </sheetViews>
  <sheetFormatPr baseColWidth="10" defaultColWidth="9.140625" defaultRowHeight="15" x14ac:dyDescent="0.25"/>
  <cols>
    <col min="1" max="1" width="0.7109375" customWidth="1"/>
    <col min="3" max="3" width="40" customWidth="1"/>
    <col min="4" max="4" width="26.140625" customWidth="1"/>
    <col min="5" max="5" width="20.42578125" customWidth="1"/>
    <col min="6" max="6" width="18.140625" customWidth="1"/>
    <col min="7" max="7" width="20" customWidth="1"/>
    <col min="8" max="8" width="19.5703125" customWidth="1"/>
    <col min="9" max="9" width="20" customWidth="1"/>
    <col min="10" max="10" width="20.7109375" customWidth="1"/>
    <col min="11" max="11" width="19.7109375" customWidth="1"/>
    <col min="12" max="12" width="22" customWidth="1"/>
    <col min="13" max="13" width="19.7109375" customWidth="1"/>
    <col min="14" max="14" width="16.5703125" customWidth="1"/>
    <col min="15" max="15" width="21" customWidth="1"/>
    <col min="16" max="23" width="6" bestFit="1" customWidth="1"/>
    <col min="24" max="25" width="7" bestFit="1" customWidth="1"/>
  </cols>
  <sheetData>
    <row r="2" spans="2:26" ht="16.5" x14ac:dyDescent="0.3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2:26" ht="16.5" x14ac:dyDescent="0.3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2:26" ht="16.5" x14ac:dyDescent="0.3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2:26" ht="18.75" x14ac:dyDescent="0.3">
      <c r="B5" s="8"/>
      <c r="C5" s="39"/>
      <c r="D5" s="39"/>
      <c r="E5" s="9"/>
      <c r="F5" s="9"/>
      <c r="G5" s="9"/>
      <c r="H5" s="9"/>
      <c r="I5" s="9"/>
      <c r="J5" s="9"/>
      <c r="K5" s="9"/>
      <c r="L5" s="9"/>
      <c r="M5" s="8"/>
      <c r="N5" s="1"/>
    </row>
    <row r="6" spans="2:26" ht="18.75" customHeight="1" x14ac:dyDescent="0.3">
      <c r="B6" s="8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2"/>
    </row>
    <row r="7" spans="2:26" ht="18.75" customHeight="1" x14ac:dyDescent="0.3">
      <c r="B7" s="8"/>
      <c r="C7" s="39" t="s">
        <v>90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2"/>
    </row>
    <row r="8" spans="2:26" ht="15.75" customHeight="1" x14ac:dyDescent="0.3">
      <c r="B8" s="8"/>
      <c r="C8" s="40" t="s">
        <v>78</v>
      </c>
      <c r="D8" s="40"/>
      <c r="E8" s="40"/>
      <c r="F8" s="40"/>
      <c r="G8" s="40"/>
      <c r="H8" s="40"/>
      <c r="I8" s="40"/>
      <c r="J8" s="40"/>
      <c r="K8" s="40"/>
      <c r="L8" s="40"/>
      <c r="M8" s="40"/>
      <c r="N8" s="2"/>
    </row>
    <row r="9" spans="2:26" ht="16.5" x14ac:dyDescent="0.3">
      <c r="B9" s="8"/>
      <c r="C9" s="41" t="s">
        <v>81</v>
      </c>
      <c r="D9" s="41"/>
      <c r="E9" s="41"/>
      <c r="F9" s="41"/>
      <c r="G9" s="41"/>
      <c r="H9" s="41"/>
      <c r="I9" s="41"/>
      <c r="J9" s="41"/>
      <c r="K9" s="41"/>
      <c r="L9" s="41"/>
      <c r="M9" s="41"/>
      <c r="N9" s="2"/>
    </row>
    <row r="10" spans="2:26" ht="16.5" x14ac:dyDescent="0.3">
      <c r="B10" s="8"/>
      <c r="C10" s="8"/>
      <c r="D10" s="8"/>
      <c r="E10" s="8"/>
      <c r="F10" s="8"/>
      <c r="G10" s="10"/>
      <c r="H10" s="10"/>
      <c r="I10" s="10"/>
      <c r="J10" s="10"/>
      <c r="K10" s="10"/>
      <c r="L10" s="10"/>
      <c r="M10" s="8"/>
      <c r="N10" s="2"/>
    </row>
    <row r="11" spans="2:26" ht="17.25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2"/>
    </row>
    <row r="12" spans="2:26" ht="16.5" x14ac:dyDescent="0.3">
      <c r="B12" s="8"/>
      <c r="C12" s="11" t="s">
        <v>0</v>
      </c>
      <c r="D12" s="12" t="s">
        <v>79</v>
      </c>
      <c r="E12" s="12" t="s">
        <v>82</v>
      </c>
      <c r="F12" s="12" t="s">
        <v>83</v>
      </c>
      <c r="G12" s="12" t="s">
        <v>84</v>
      </c>
      <c r="H12" s="12" t="s">
        <v>85</v>
      </c>
      <c r="I12" s="12" t="s">
        <v>86</v>
      </c>
      <c r="J12" s="12" t="s">
        <v>87</v>
      </c>
      <c r="K12" s="12" t="s">
        <v>88</v>
      </c>
      <c r="L12" s="12" t="s">
        <v>89</v>
      </c>
      <c r="M12" s="13" t="s">
        <v>80</v>
      </c>
      <c r="N12" s="2"/>
      <c r="X12" s="5"/>
      <c r="Y12" s="5"/>
    </row>
    <row r="13" spans="2:26" ht="16.5" x14ac:dyDescent="0.3">
      <c r="B13" s="8"/>
      <c r="C13" s="14" t="s">
        <v>1</v>
      </c>
      <c r="D13" s="15">
        <f t="shared" ref="D13:L13" si="0">+D14+D20+D30+D40+D56+D66</f>
        <v>695776982</v>
      </c>
      <c r="E13" s="15">
        <f t="shared" si="0"/>
        <v>22709720.07</v>
      </c>
      <c r="F13" s="15">
        <f t="shared" si="0"/>
        <v>51759591.150000006</v>
      </c>
      <c r="G13" s="15">
        <f t="shared" si="0"/>
        <v>33345136.940000001</v>
      </c>
      <c r="H13" s="15">
        <f t="shared" si="0"/>
        <v>43947413.789999999</v>
      </c>
      <c r="I13" s="15">
        <f t="shared" si="0"/>
        <v>49565163.370000005</v>
      </c>
      <c r="J13" s="15">
        <f t="shared" si="0"/>
        <v>56318568.890000001</v>
      </c>
      <c r="K13" s="15">
        <f t="shared" si="0"/>
        <v>43579182.219999999</v>
      </c>
      <c r="L13" s="15">
        <f t="shared" si="0"/>
        <v>48186566.18</v>
      </c>
      <c r="M13" s="16">
        <f>SUM(E13:L13)</f>
        <v>349411342.60999995</v>
      </c>
      <c r="P13" s="3"/>
      <c r="R13" s="3">
        <f>+Z14*1.05</f>
        <v>0</v>
      </c>
      <c r="S13" s="3">
        <f t="shared" ref="S13:W13" si="1">+R13*1.05</f>
        <v>0</v>
      </c>
      <c r="T13" s="3">
        <f t="shared" si="1"/>
        <v>0</v>
      </c>
      <c r="U13" s="3">
        <f t="shared" si="1"/>
        <v>0</v>
      </c>
      <c r="V13" s="3">
        <f t="shared" si="1"/>
        <v>0</v>
      </c>
      <c r="W13" s="3">
        <f t="shared" si="1"/>
        <v>0</v>
      </c>
      <c r="X13" s="3"/>
      <c r="Y13" s="3"/>
    </row>
    <row r="14" spans="2:26" ht="30" x14ac:dyDescent="0.3">
      <c r="B14" s="8"/>
      <c r="C14" s="14" t="s">
        <v>2</v>
      </c>
      <c r="D14" s="17">
        <f t="shared" ref="D14:L14" si="2">+D15+D16+D17+D18+D19</f>
        <v>318764251</v>
      </c>
      <c r="E14" s="17">
        <f t="shared" si="2"/>
        <v>22709720.07</v>
      </c>
      <c r="F14" s="17">
        <f t="shared" si="2"/>
        <v>22843148.32</v>
      </c>
      <c r="G14" s="17">
        <f t="shared" si="2"/>
        <v>24989386.150000002</v>
      </c>
      <c r="H14" s="17">
        <f t="shared" si="2"/>
        <v>24795386.120000001</v>
      </c>
      <c r="I14" s="17">
        <f t="shared" si="2"/>
        <v>35509834.920000002</v>
      </c>
      <c r="J14" s="17">
        <f t="shared" si="2"/>
        <v>26245074.079999998</v>
      </c>
      <c r="K14" s="17">
        <f t="shared" si="2"/>
        <v>29384917.43</v>
      </c>
      <c r="L14" s="17">
        <f t="shared" si="2"/>
        <v>29776419.879999999</v>
      </c>
      <c r="M14" s="16">
        <f t="shared" ref="M14:M77" si="3">SUM(E14:L14)</f>
        <v>216253886.97000003</v>
      </c>
      <c r="P14" s="4"/>
      <c r="Z14" s="3"/>
    </row>
    <row r="15" spans="2:26" ht="16.5" x14ac:dyDescent="0.3">
      <c r="B15" s="8"/>
      <c r="C15" s="18" t="s">
        <v>3</v>
      </c>
      <c r="D15" s="19">
        <v>272982556</v>
      </c>
      <c r="E15" s="20">
        <v>19322729.550000001</v>
      </c>
      <c r="F15" s="20">
        <v>19380364.079999998</v>
      </c>
      <c r="G15" s="20">
        <v>21265730.460000001</v>
      </c>
      <c r="H15" s="20">
        <v>21097459.140000001</v>
      </c>
      <c r="I15" s="20">
        <v>30396365.780000001</v>
      </c>
      <c r="J15" s="20">
        <v>22421593.469999999</v>
      </c>
      <c r="K15" s="20">
        <v>25115038.609999999</v>
      </c>
      <c r="L15" s="20">
        <v>25442666.530000001</v>
      </c>
      <c r="M15" s="16">
        <f t="shared" si="3"/>
        <v>184441947.61999997</v>
      </c>
      <c r="N15" s="6"/>
    </row>
    <row r="16" spans="2:26" ht="16.5" x14ac:dyDescent="0.3">
      <c r="B16" s="8"/>
      <c r="C16" s="18" t="s">
        <v>4</v>
      </c>
      <c r="D16" s="19">
        <v>7681435</v>
      </c>
      <c r="E16" s="20">
        <v>459391.64</v>
      </c>
      <c r="F16" s="20">
        <v>444391.64</v>
      </c>
      <c r="G16" s="20">
        <v>459391.64</v>
      </c>
      <c r="H16" s="20">
        <v>459391.64</v>
      </c>
      <c r="I16" s="20">
        <v>459391.64</v>
      </c>
      <c r="J16" s="20">
        <v>426291.06</v>
      </c>
      <c r="K16" s="20">
        <v>471291.06</v>
      </c>
      <c r="L16" s="20">
        <v>471291.06</v>
      </c>
      <c r="M16" s="16">
        <f t="shared" si="3"/>
        <v>3650831.3800000004</v>
      </c>
      <c r="N16" s="6"/>
      <c r="O16" s="6"/>
    </row>
    <row r="17" spans="2:15" ht="33" x14ac:dyDescent="0.3">
      <c r="B17" s="8"/>
      <c r="C17" s="18" t="s">
        <v>36</v>
      </c>
      <c r="D17" s="19">
        <v>600000</v>
      </c>
      <c r="E17" s="20">
        <v>0</v>
      </c>
      <c r="F17" s="20">
        <v>82500</v>
      </c>
      <c r="G17" s="20">
        <v>41250</v>
      </c>
      <c r="H17" s="20">
        <v>41250</v>
      </c>
      <c r="I17" s="20">
        <v>41250</v>
      </c>
      <c r="J17" s="20">
        <v>3397189.55</v>
      </c>
      <c r="K17" s="20">
        <v>0</v>
      </c>
      <c r="L17" s="20">
        <v>0</v>
      </c>
      <c r="M17" s="16">
        <f t="shared" si="3"/>
        <v>3603439.55</v>
      </c>
      <c r="N17" s="6"/>
      <c r="O17" s="6"/>
    </row>
    <row r="18" spans="2:15" ht="33" x14ac:dyDescent="0.3">
      <c r="B18" s="8"/>
      <c r="C18" s="18" t="s">
        <v>5</v>
      </c>
      <c r="D18" s="19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/>
      <c r="K18" s="20">
        <v>0</v>
      </c>
      <c r="L18" s="20">
        <v>0</v>
      </c>
      <c r="M18" s="16">
        <f t="shared" si="3"/>
        <v>0</v>
      </c>
      <c r="N18" s="6"/>
      <c r="O18" s="6"/>
    </row>
    <row r="19" spans="2:15" ht="33" x14ac:dyDescent="0.3">
      <c r="B19" s="8"/>
      <c r="C19" s="18" t="s">
        <v>6</v>
      </c>
      <c r="D19" s="19">
        <v>37500260</v>
      </c>
      <c r="E19" s="20">
        <v>2927598.88</v>
      </c>
      <c r="F19" s="20">
        <v>2935892.6</v>
      </c>
      <c r="G19" s="20">
        <v>3223014.05</v>
      </c>
      <c r="H19" s="20">
        <v>3197285.34</v>
      </c>
      <c r="I19" s="20">
        <v>4612827.5</v>
      </c>
      <c r="J19" s="20">
        <v>0</v>
      </c>
      <c r="K19" s="20">
        <v>3798587.76</v>
      </c>
      <c r="L19" s="20">
        <v>3862462.29</v>
      </c>
      <c r="M19" s="16">
        <f t="shared" si="3"/>
        <v>24557668.420000002</v>
      </c>
      <c r="N19" s="6"/>
      <c r="O19" s="6"/>
    </row>
    <row r="20" spans="2:15" ht="30" x14ac:dyDescent="0.3">
      <c r="B20" s="8"/>
      <c r="C20" s="14" t="s">
        <v>7</v>
      </c>
      <c r="D20" s="17">
        <f>+D21+D22+D23+D24+D25+D26+D27+D28+D29</f>
        <v>37182219</v>
      </c>
      <c r="E20" s="17">
        <f t="shared" ref="E20:L20" si="4">+E21+E22+E23+E24+E25+E26+E27+E28+E29</f>
        <v>0</v>
      </c>
      <c r="F20" s="17">
        <f t="shared" si="4"/>
        <v>1099985.03</v>
      </c>
      <c r="G20" s="17">
        <f t="shared" si="4"/>
        <v>1802096.73</v>
      </c>
      <c r="H20" s="17">
        <f t="shared" si="4"/>
        <v>1737217.97</v>
      </c>
      <c r="I20" s="17">
        <f t="shared" si="4"/>
        <v>1343119.27</v>
      </c>
      <c r="J20" s="17">
        <f t="shared" si="4"/>
        <v>1896915.23</v>
      </c>
      <c r="K20" s="17">
        <f t="shared" si="4"/>
        <v>991322.03</v>
      </c>
      <c r="L20" s="17">
        <f t="shared" si="4"/>
        <v>1448745.98</v>
      </c>
      <c r="M20" s="16">
        <f t="shared" si="3"/>
        <v>10319402.24</v>
      </c>
      <c r="N20" s="6"/>
      <c r="O20" s="6"/>
    </row>
    <row r="21" spans="2:15" ht="16.5" x14ac:dyDescent="0.3">
      <c r="B21" s="8"/>
      <c r="C21" s="18" t="s">
        <v>8</v>
      </c>
      <c r="D21" s="21">
        <v>9629478</v>
      </c>
      <c r="E21" s="20"/>
      <c r="F21" s="20">
        <v>908371.39</v>
      </c>
      <c r="G21" s="20">
        <v>1542516.73</v>
      </c>
      <c r="H21" s="20">
        <v>1334219.47</v>
      </c>
      <c r="I21" s="20">
        <v>659065.4</v>
      </c>
      <c r="J21" s="20">
        <v>980631.9</v>
      </c>
      <c r="K21" s="20">
        <v>678036.27</v>
      </c>
      <c r="L21" s="20">
        <v>510941.64</v>
      </c>
      <c r="M21" s="16">
        <f t="shared" si="3"/>
        <v>6613782.7999999998</v>
      </c>
      <c r="N21" s="6"/>
      <c r="O21" s="6"/>
    </row>
    <row r="22" spans="2:15" ht="33" x14ac:dyDescent="0.3">
      <c r="B22" s="8"/>
      <c r="C22" s="18" t="s">
        <v>9</v>
      </c>
      <c r="D22" s="19">
        <v>2340160</v>
      </c>
      <c r="E22" s="20"/>
      <c r="F22" s="20">
        <v>0</v>
      </c>
      <c r="G22" s="20">
        <v>0</v>
      </c>
      <c r="H22" s="20">
        <v>0</v>
      </c>
      <c r="I22" s="20">
        <v>527254.27</v>
      </c>
      <c r="J22" s="20">
        <v>16983.330000000002</v>
      </c>
      <c r="K22" s="20">
        <v>0</v>
      </c>
      <c r="L22" s="20">
        <v>5605</v>
      </c>
      <c r="M22" s="16">
        <f t="shared" si="3"/>
        <v>549842.6</v>
      </c>
      <c r="N22" s="6"/>
      <c r="O22" s="6"/>
    </row>
    <row r="23" spans="2:15" ht="16.5" x14ac:dyDescent="0.3">
      <c r="B23" s="8"/>
      <c r="C23" s="18" t="s">
        <v>10</v>
      </c>
      <c r="D23" s="19">
        <v>2624000</v>
      </c>
      <c r="E23" s="20"/>
      <c r="F23" s="20">
        <v>0</v>
      </c>
      <c r="G23" s="20">
        <v>0</v>
      </c>
      <c r="H23" s="20">
        <v>122400</v>
      </c>
      <c r="I23" s="20">
        <v>0</v>
      </c>
      <c r="J23" s="20">
        <v>0</v>
      </c>
      <c r="K23" s="20">
        <v>0</v>
      </c>
      <c r="L23" s="20">
        <v>0</v>
      </c>
      <c r="M23" s="16">
        <f t="shared" si="3"/>
        <v>122400</v>
      </c>
      <c r="N23" s="6"/>
      <c r="O23" s="6"/>
    </row>
    <row r="24" spans="2:15" ht="18" customHeight="1" x14ac:dyDescent="0.3">
      <c r="B24" s="8"/>
      <c r="C24" s="18" t="s">
        <v>11</v>
      </c>
      <c r="D24" s="19">
        <v>869798</v>
      </c>
      <c r="E24" s="20"/>
      <c r="F24" s="20">
        <v>0</v>
      </c>
      <c r="G24" s="20">
        <v>0</v>
      </c>
      <c r="H24" s="20">
        <v>0</v>
      </c>
      <c r="I24" s="20">
        <v>0</v>
      </c>
      <c r="J24" s="20">
        <v>447700</v>
      </c>
      <c r="K24" s="20">
        <v>0</v>
      </c>
      <c r="L24" s="20">
        <v>0</v>
      </c>
      <c r="M24" s="16">
        <f t="shared" si="3"/>
        <v>447700</v>
      </c>
      <c r="N24" s="6"/>
      <c r="O24" s="6"/>
    </row>
    <row r="25" spans="2:15" ht="16.5" x14ac:dyDescent="0.3">
      <c r="B25" s="8"/>
      <c r="C25" s="18" t="s">
        <v>12</v>
      </c>
      <c r="D25" s="19">
        <v>4278181</v>
      </c>
      <c r="E25" s="20"/>
      <c r="F25" s="20">
        <v>166029.54</v>
      </c>
      <c r="G25" s="20">
        <v>105000</v>
      </c>
      <c r="H25" s="20">
        <v>169000</v>
      </c>
      <c r="I25" s="20">
        <v>35000</v>
      </c>
      <c r="J25" s="20">
        <v>451600</v>
      </c>
      <c r="K25" s="20">
        <v>273600</v>
      </c>
      <c r="L25" s="20">
        <v>438000</v>
      </c>
      <c r="M25" s="16">
        <f t="shared" si="3"/>
        <v>1638229.54</v>
      </c>
      <c r="N25" s="6"/>
      <c r="O25" s="6"/>
    </row>
    <row r="26" spans="2:15" ht="16.5" x14ac:dyDescent="0.3">
      <c r="B26" s="8"/>
      <c r="C26" s="18" t="s">
        <v>13</v>
      </c>
      <c r="D26" s="19">
        <v>3000702</v>
      </c>
      <c r="E26" s="20"/>
      <c r="F26" s="20">
        <v>0</v>
      </c>
      <c r="G26" s="20">
        <v>0</v>
      </c>
      <c r="H26" s="20"/>
      <c r="I26" s="20">
        <v>0</v>
      </c>
      <c r="J26" s="20">
        <v>0</v>
      </c>
      <c r="K26" s="20">
        <v>0</v>
      </c>
      <c r="L26" s="20">
        <v>0</v>
      </c>
      <c r="M26" s="16">
        <f t="shared" si="3"/>
        <v>0</v>
      </c>
      <c r="N26" s="6"/>
      <c r="O26" s="6"/>
    </row>
    <row r="27" spans="2:15" ht="66" x14ac:dyDescent="0.3">
      <c r="B27" s="8"/>
      <c r="C27" s="18" t="s">
        <v>14</v>
      </c>
      <c r="D27" s="19">
        <v>1855000</v>
      </c>
      <c r="E27" s="20"/>
      <c r="F27" s="20">
        <v>25584.1</v>
      </c>
      <c r="G27" s="20">
        <v>0</v>
      </c>
      <c r="H27" s="20"/>
      <c r="I27" s="20">
        <v>0</v>
      </c>
      <c r="J27" s="20">
        <v>0</v>
      </c>
      <c r="K27" s="20">
        <v>0</v>
      </c>
      <c r="L27" s="20">
        <v>390359.34</v>
      </c>
      <c r="M27" s="16">
        <f t="shared" si="3"/>
        <v>415943.44</v>
      </c>
      <c r="N27" s="6"/>
      <c r="O27" s="6"/>
    </row>
    <row r="28" spans="2:15" ht="49.5" x14ac:dyDescent="0.3">
      <c r="B28" s="8"/>
      <c r="C28" s="18" t="s">
        <v>15</v>
      </c>
      <c r="D28" s="19">
        <v>2584900</v>
      </c>
      <c r="E28" s="20"/>
      <c r="F28" s="20">
        <v>0</v>
      </c>
      <c r="G28" s="20">
        <v>154580</v>
      </c>
      <c r="H28" s="20">
        <v>111598.5</v>
      </c>
      <c r="I28" s="20">
        <v>121799.6</v>
      </c>
      <c r="J28" s="20">
        <v>0</v>
      </c>
      <c r="K28" s="20">
        <v>39685.760000000002</v>
      </c>
      <c r="L28" s="20">
        <v>103840</v>
      </c>
      <c r="M28" s="16">
        <f t="shared" si="3"/>
        <v>531503.86</v>
      </c>
      <c r="N28" s="6"/>
      <c r="O28" s="6"/>
    </row>
    <row r="29" spans="2:15" ht="33" x14ac:dyDescent="0.3">
      <c r="B29" s="8"/>
      <c r="C29" s="18" t="s">
        <v>37</v>
      </c>
      <c r="D29" s="22">
        <v>10000000</v>
      </c>
      <c r="E29" s="20"/>
      <c r="F29" s="20">
        <v>0</v>
      </c>
      <c r="G29" s="20">
        <v>0</v>
      </c>
      <c r="H29" s="20"/>
      <c r="I29" s="20">
        <v>0</v>
      </c>
      <c r="J29" s="20">
        <v>0</v>
      </c>
      <c r="K29" s="20"/>
      <c r="L29" s="20"/>
      <c r="M29" s="16">
        <f t="shared" si="3"/>
        <v>0</v>
      </c>
      <c r="N29" s="6"/>
      <c r="O29" s="6"/>
    </row>
    <row r="30" spans="2:15" ht="16.5" x14ac:dyDescent="0.3">
      <c r="B30" s="8"/>
      <c r="C30" s="14" t="s">
        <v>16</v>
      </c>
      <c r="D30" s="17">
        <f>+D31+D32+D33+D34+D35+D36+D37+D38+D39</f>
        <v>112721816</v>
      </c>
      <c r="E30" s="23"/>
      <c r="F30" s="23">
        <v>0</v>
      </c>
      <c r="G30" s="23">
        <v>0</v>
      </c>
      <c r="H30" s="23"/>
      <c r="I30" s="23">
        <v>0</v>
      </c>
      <c r="J30" s="23">
        <f>+J37+J39</f>
        <v>51641.91</v>
      </c>
      <c r="K30" s="23">
        <f>+K37+K39</f>
        <v>17384</v>
      </c>
      <c r="L30" s="23">
        <f>+L37+L39</f>
        <v>22322.46</v>
      </c>
      <c r="M30" s="16">
        <f t="shared" si="3"/>
        <v>91348.37</v>
      </c>
      <c r="N30" s="6"/>
      <c r="O30" s="6"/>
    </row>
    <row r="31" spans="2:15" ht="33" x14ac:dyDescent="0.3">
      <c r="B31" s="8"/>
      <c r="C31" s="18" t="s">
        <v>17</v>
      </c>
      <c r="D31" s="19">
        <v>68060807</v>
      </c>
      <c r="E31" s="20"/>
      <c r="F31" s="20">
        <v>0</v>
      </c>
      <c r="G31" s="20">
        <v>0</v>
      </c>
      <c r="H31" s="20"/>
      <c r="I31" s="20">
        <v>0</v>
      </c>
      <c r="J31" s="20">
        <v>0</v>
      </c>
      <c r="K31" s="20">
        <v>0</v>
      </c>
      <c r="L31" s="20">
        <v>0</v>
      </c>
      <c r="M31" s="16">
        <f t="shared" si="3"/>
        <v>0</v>
      </c>
      <c r="N31" s="6"/>
      <c r="O31" s="6"/>
    </row>
    <row r="32" spans="2:15" ht="16.5" x14ac:dyDescent="0.3">
      <c r="B32" s="8"/>
      <c r="C32" s="18" t="s">
        <v>18</v>
      </c>
      <c r="D32" s="19">
        <v>1550000</v>
      </c>
      <c r="E32" s="20"/>
      <c r="F32" s="20">
        <v>0</v>
      </c>
      <c r="G32" s="20">
        <v>0</v>
      </c>
      <c r="H32" s="20"/>
      <c r="I32" s="20">
        <v>0</v>
      </c>
      <c r="J32" s="20">
        <v>0</v>
      </c>
      <c r="K32" s="20">
        <v>0</v>
      </c>
      <c r="L32" s="20">
        <v>0</v>
      </c>
      <c r="M32" s="16">
        <f t="shared" si="3"/>
        <v>0</v>
      </c>
      <c r="N32" s="6"/>
      <c r="O32" s="6"/>
    </row>
    <row r="33" spans="2:15" ht="33" x14ac:dyDescent="0.3">
      <c r="B33" s="8"/>
      <c r="C33" s="18" t="s">
        <v>19</v>
      </c>
      <c r="D33" s="19">
        <v>0</v>
      </c>
      <c r="E33" s="20"/>
      <c r="F33" s="20">
        <v>0</v>
      </c>
      <c r="G33" s="20">
        <v>0</v>
      </c>
      <c r="H33" s="20"/>
      <c r="I33" s="20">
        <v>0</v>
      </c>
      <c r="J33" s="20">
        <v>0</v>
      </c>
      <c r="K33" s="20">
        <v>0</v>
      </c>
      <c r="L33" s="20">
        <v>0</v>
      </c>
      <c r="M33" s="16">
        <f t="shared" si="3"/>
        <v>0</v>
      </c>
      <c r="N33" s="6"/>
      <c r="O33" s="6"/>
    </row>
    <row r="34" spans="2:15" ht="33" x14ac:dyDescent="0.3">
      <c r="B34" s="8"/>
      <c r="C34" s="18" t="s">
        <v>20</v>
      </c>
      <c r="D34" s="19">
        <v>13996000</v>
      </c>
      <c r="E34" s="20"/>
      <c r="F34" s="20">
        <v>0</v>
      </c>
      <c r="G34" s="20">
        <v>0</v>
      </c>
      <c r="H34" s="20"/>
      <c r="I34" s="20">
        <v>0</v>
      </c>
      <c r="J34" s="20">
        <v>0</v>
      </c>
      <c r="K34" s="20">
        <v>0</v>
      </c>
      <c r="L34" s="20">
        <v>0</v>
      </c>
      <c r="M34" s="16">
        <f t="shared" si="3"/>
        <v>0</v>
      </c>
      <c r="N34" s="6"/>
      <c r="O34" s="6"/>
    </row>
    <row r="35" spans="2:15" ht="33" x14ac:dyDescent="0.3">
      <c r="B35" s="8"/>
      <c r="C35" s="18" t="s">
        <v>21</v>
      </c>
      <c r="D35" s="19">
        <v>558730</v>
      </c>
      <c r="E35" s="20"/>
      <c r="F35" s="20">
        <v>0</v>
      </c>
      <c r="G35" s="20">
        <v>0</v>
      </c>
      <c r="H35" s="20"/>
      <c r="I35" s="20">
        <v>0</v>
      </c>
      <c r="J35" s="20">
        <v>0</v>
      </c>
      <c r="K35" s="20">
        <v>0</v>
      </c>
      <c r="L35" s="20">
        <v>0</v>
      </c>
      <c r="M35" s="16">
        <f t="shared" si="3"/>
        <v>0</v>
      </c>
      <c r="N35" s="6"/>
      <c r="O35" s="6"/>
    </row>
    <row r="36" spans="2:15" ht="49.5" x14ac:dyDescent="0.3">
      <c r="B36" s="8"/>
      <c r="C36" s="18" t="s">
        <v>22</v>
      </c>
      <c r="D36" s="19">
        <v>40000</v>
      </c>
      <c r="E36" s="20"/>
      <c r="F36" s="20">
        <v>0</v>
      </c>
      <c r="G36" s="20">
        <v>0</v>
      </c>
      <c r="H36" s="20"/>
      <c r="I36" s="20">
        <v>0</v>
      </c>
      <c r="J36" s="20">
        <v>0</v>
      </c>
      <c r="K36" s="20">
        <v>0</v>
      </c>
      <c r="L36" s="20">
        <v>0</v>
      </c>
      <c r="M36" s="16">
        <f t="shared" si="3"/>
        <v>0</v>
      </c>
      <c r="N36" s="6"/>
      <c r="O36" s="6"/>
    </row>
    <row r="37" spans="2:15" ht="49.5" x14ac:dyDescent="0.3">
      <c r="B37" s="8"/>
      <c r="C37" s="18" t="s">
        <v>23</v>
      </c>
      <c r="D37" s="19">
        <v>9284564</v>
      </c>
      <c r="E37" s="20"/>
      <c r="F37" s="20">
        <v>0</v>
      </c>
      <c r="G37" s="20">
        <v>0</v>
      </c>
      <c r="H37" s="20"/>
      <c r="I37" s="20">
        <v>0</v>
      </c>
      <c r="J37" s="20">
        <v>24260.01</v>
      </c>
      <c r="K37" s="20">
        <v>0</v>
      </c>
      <c r="L37" s="20">
        <v>0</v>
      </c>
      <c r="M37" s="16">
        <f t="shared" si="3"/>
        <v>24260.01</v>
      </c>
      <c r="N37" s="6"/>
      <c r="O37" s="6"/>
    </row>
    <row r="38" spans="2:15" ht="66" x14ac:dyDescent="0.3">
      <c r="B38" s="8"/>
      <c r="C38" s="18" t="s">
        <v>38</v>
      </c>
      <c r="D38" s="19">
        <v>0</v>
      </c>
      <c r="E38" s="20"/>
      <c r="F38" s="20">
        <v>0</v>
      </c>
      <c r="G38" s="20">
        <v>0</v>
      </c>
      <c r="H38" s="20"/>
      <c r="I38" s="20">
        <v>0</v>
      </c>
      <c r="J38" s="20">
        <v>0</v>
      </c>
      <c r="K38" s="20">
        <v>0</v>
      </c>
      <c r="L38" s="20">
        <v>0</v>
      </c>
      <c r="M38" s="16">
        <f t="shared" si="3"/>
        <v>0</v>
      </c>
      <c r="N38" s="6"/>
      <c r="O38" s="6"/>
    </row>
    <row r="39" spans="2:15" ht="33" x14ac:dyDescent="0.3">
      <c r="B39" s="8"/>
      <c r="C39" s="18" t="s">
        <v>24</v>
      </c>
      <c r="D39" s="19">
        <v>19231715</v>
      </c>
      <c r="E39" s="20"/>
      <c r="F39" s="20">
        <v>0</v>
      </c>
      <c r="G39" s="20">
        <v>0</v>
      </c>
      <c r="H39" s="20"/>
      <c r="I39" s="20">
        <v>0</v>
      </c>
      <c r="J39" s="20">
        <v>27381.9</v>
      </c>
      <c r="K39" s="20">
        <v>17384</v>
      </c>
      <c r="L39" s="20">
        <v>22322.46</v>
      </c>
      <c r="M39" s="16">
        <f t="shared" si="3"/>
        <v>67088.36</v>
      </c>
      <c r="N39" s="6"/>
      <c r="O39" s="6"/>
    </row>
    <row r="40" spans="2:15" ht="30" x14ac:dyDescent="0.3">
      <c r="B40" s="8"/>
      <c r="C40" s="14" t="s">
        <v>25</v>
      </c>
      <c r="D40" s="17">
        <f>+D41+D46</f>
        <v>212971022</v>
      </c>
      <c r="E40" s="17">
        <f t="shared" ref="E40:L40" si="5">+E41+E46</f>
        <v>0</v>
      </c>
      <c r="F40" s="17">
        <f t="shared" si="5"/>
        <v>27816457.800000001</v>
      </c>
      <c r="G40" s="17">
        <f t="shared" si="5"/>
        <v>6553654.0599999996</v>
      </c>
      <c r="H40" s="17">
        <f t="shared" si="5"/>
        <v>17343202.100000001</v>
      </c>
      <c r="I40" s="17">
        <f t="shared" si="5"/>
        <v>12712209.18</v>
      </c>
      <c r="J40" s="17">
        <f t="shared" si="5"/>
        <v>28124937.670000002</v>
      </c>
      <c r="K40" s="17">
        <f t="shared" si="5"/>
        <v>12882558.76</v>
      </c>
      <c r="L40" s="17">
        <f t="shared" si="5"/>
        <v>16736608.74</v>
      </c>
      <c r="M40" s="16">
        <f t="shared" si="3"/>
        <v>122169628.31</v>
      </c>
      <c r="N40" s="6"/>
      <c r="O40" s="6"/>
    </row>
    <row r="41" spans="2:15" ht="49.5" x14ac:dyDescent="0.3">
      <c r="B41" s="8"/>
      <c r="C41" s="18" t="s">
        <v>26</v>
      </c>
      <c r="D41" s="19">
        <v>212471022</v>
      </c>
      <c r="E41" s="19"/>
      <c r="F41" s="19">
        <v>27816457.800000001</v>
      </c>
      <c r="G41" s="19">
        <v>6553654.0599999996</v>
      </c>
      <c r="H41" s="19">
        <v>17343202.100000001</v>
      </c>
      <c r="I41" s="19">
        <v>12712209.18</v>
      </c>
      <c r="J41" s="19">
        <v>28124937.670000002</v>
      </c>
      <c r="K41" s="19">
        <v>12882558.76</v>
      </c>
      <c r="L41" s="19">
        <v>16736608.74</v>
      </c>
      <c r="M41" s="16">
        <f t="shared" si="3"/>
        <v>122169628.31</v>
      </c>
      <c r="N41" s="6"/>
      <c r="O41" s="6"/>
    </row>
    <row r="42" spans="2:15" ht="49.5" x14ac:dyDescent="0.3">
      <c r="B42" s="8"/>
      <c r="C42" s="18" t="s">
        <v>39</v>
      </c>
      <c r="D42" s="19">
        <v>0</v>
      </c>
      <c r="E42" s="20"/>
      <c r="F42" s="20"/>
      <c r="G42" s="20"/>
      <c r="H42" s="20"/>
      <c r="I42" s="20"/>
      <c r="J42" s="20"/>
      <c r="K42" s="20">
        <v>0</v>
      </c>
      <c r="L42" s="20"/>
      <c r="M42" s="16">
        <f t="shared" si="3"/>
        <v>0</v>
      </c>
      <c r="N42" s="6"/>
      <c r="O42" s="6"/>
    </row>
    <row r="43" spans="2:15" ht="49.5" x14ac:dyDescent="0.3">
      <c r="B43" s="8"/>
      <c r="C43" s="18" t="s">
        <v>40</v>
      </c>
      <c r="D43" s="19">
        <v>0</v>
      </c>
      <c r="E43" s="20"/>
      <c r="F43" s="20"/>
      <c r="G43" s="20"/>
      <c r="H43" s="20"/>
      <c r="I43" s="20"/>
      <c r="J43" s="20"/>
      <c r="K43" s="20">
        <v>0</v>
      </c>
      <c r="L43" s="20"/>
      <c r="M43" s="16">
        <f t="shared" si="3"/>
        <v>0</v>
      </c>
      <c r="N43" s="6"/>
      <c r="O43" s="6"/>
    </row>
    <row r="44" spans="2:15" ht="49.5" x14ac:dyDescent="0.3">
      <c r="B44" s="8"/>
      <c r="C44" s="18" t="s">
        <v>41</v>
      </c>
      <c r="D44" s="19">
        <v>0</v>
      </c>
      <c r="E44" s="20"/>
      <c r="F44" s="20"/>
      <c r="G44" s="20"/>
      <c r="H44" s="20"/>
      <c r="I44" s="20"/>
      <c r="J44" s="20"/>
      <c r="K44" s="20">
        <v>0</v>
      </c>
      <c r="L44" s="20"/>
      <c r="M44" s="16">
        <f t="shared" si="3"/>
        <v>0</v>
      </c>
      <c r="N44" s="6"/>
      <c r="O44" s="6"/>
    </row>
    <row r="45" spans="2:15" ht="49.5" x14ac:dyDescent="0.3">
      <c r="B45" s="8"/>
      <c r="C45" s="18" t="s">
        <v>42</v>
      </c>
      <c r="D45" s="19">
        <v>0</v>
      </c>
      <c r="E45" s="20"/>
      <c r="F45" s="20"/>
      <c r="G45" s="20"/>
      <c r="H45" s="20"/>
      <c r="I45" s="20"/>
      <c r="J45" s="20"/>
      <c r="K45" s="20">
        <v>0</v>
      </c>
      <c r="L45" s="20"/>
      <c r="M45" s="16">
        <f t="shared" si="3"/>
        <v>0</v>
      </c>
      <c r="N45" s="6"/>
      <c r="O45" s="6"/>
    </row>
    <row r="46" spans="2:15" ht="49.5" x14ac:dyDescent="0.3">
      <c r="B46" s="8"/>
      <c r="C46" s="18" t="s">
        <v>27</v>
      </c>
      <c r="D46" s="19">
        <v>500000</v>
      </c>
      <c r="E46" s="20"/>
      <c r="F46" s="20"/>
      <c r="G46" s="20"/>
      <c r="H46" s="20"/>
      <c r="I46" s="20"/>
      <c r="J46" s="20"/>
      <c r="K46" s="20">
        <v>0</v>
      </c>
      <c r="L46" s="20"/>
      <c r="M46" s="16">
        <f t="shared" si="3"/>
        <v>0</v>
      </c>
      <c r="N46" s="6"/>
      <c r="O46" s="6"/>
    </row>
    <row r="47" spans="2:15" ht="49.5" x14ac:dyDescent="0.3">
      <c r="B47" s="8"/>
      <c r="C47" s="18" t="s">
        <v>43</v>
      </c>
      <c r="D47" s="24"/>
      <c r="E47" s="20"/>
      <c r="F47" s="20"/>
      <c r="G47" s="20"/>
      <c r="H47" s="20"/>
      <c r="I47" s="20"/>
      <c r="J47" s="20"/>
      <c r="K47" s="20">
        <v>0</v>
      </c>
      <c r="L47" s="20"/>
      <c r="M47" s="16">
        <f t="shared" si="3"/>
        <v>0</v>
      </c>
      <c r="N47" s="6"/>
      <c r="O47" s="6"/>
    </row>
    <row r="48" spans="2:15" ht="30" x14ac:dyDescent="0.3">
      <c r="B48" s="8"/>
      <c r="C48" s="14" t="s">
        <v>44</v>
      </c>
      <c r="D48" s="19"/>
      <c r="E48" s="20"/>
      <c r="F48" s="20"/>
      <c r="G48" s="20"/>
      <c r="H48" s="20"/>
      <c r="I48" s="20"/>
      <c r="J48" s="20"/>
      <c r="K48" s="20">
        <v>0</v>
      </c>
      <c r="L48" s="20"/>
      <c r="M48" s="16">
        <f t="shared" si="3"/>
        <v>0</v>
      </c>
      <c r="N48" s="6"/>
      <c r="O48" s="6"/>
    </row>
    <row r="49" spans="2:15" ht="33" x14ac:dyDescent="0.3">
      <c r="B49" s="8"/>
      <c r="C49" s="18" t="s">
        <v>45</v>
      </c>
      <c r="D49" s="19"/>
      <c r="E49" s="20"/>
      <c r="F49" s="20"/>
      <c r="G49" s="20"/>
      <c r="H49" s="20"/>
      <c r="I49" s="20"/>
      <c r="J49" s="20"/>
      <c r="K49" s="20">
        <v>0</v>
      </c>
      <c r="L49" s="20"/>
      <c r="M49" s="16">
        <f t="shared" si="3"/>
        <v>0</v>
      </c>
      <c r="N49" s="6"/>
      <c r="O49" s="6"/>
    </row>
    <row r="50" spans="2:15" ht="49.5" x14ac:dyDescent="0.3">
      <c r="B50" s="8"/>
      <c r="C50" s="18" t="s">
        <v>46</v>
      </c>
      <c r="D50" s="19"/>
      <c r="E50" s="20"/>
      <c r="F50" s="20"/>
      <c r="G50" s="20"/>
      <c r="H50" s="20"/>
      <c r="I50" s="20"/>
      <c r="J50" s="20"/>
      <c r="K50" s="20">
        <v>0</v>
      </c>
      <c r="L50" s="20"/>
      <c r="M50" s="16">
        <f t="shared" si="3"/>
        <v>0</v>
      </c>
      <c r="N50" s="6"/>
      <c r="O50" s="6"/>
    </row>
    <row r="51" spans="2:15" ht="49.5" x14ac:dyDescent="0.3">
      <c r="B51" s="8"/>
      <c r="C51" s="18" t="s">
        <v>47</v>
      </c>
      <c r="D51" s="19"/>
      <c r="E51" s="20"/>
      <c r="F51" s="20"/>
      <c r="G51" s="20"/>
      <c r="H51" s="20"/>
      <c r="I51" s="20"/>
      <c r="J51" s="20"/>
      <c r="K51" s="20">
        <v>0</v>
      </c>
      <c r="L51" s="20"/>
      <c r="M51" s="16">
        <f t="shared" si="3"/>
        <v>0</v>
      </c>
      <c r="N51" s="6"/>
      <c r="O51" s="6"/>
    </row>
    <row r="52" spans="2:15" ht="49.5" x14ac:dyDescent="0.3">
      <c r="B52" s="8"/>
      <c r="C52" s="18" t="s">
        <v>48</v>
      </c>
      <c r="D52" s="19"/>
      <c r="E52" s="20"/>
      <c r="F52" s="20"/>
      <c r="G52" s="20"/>
      <c r="H52" s="20"/>
      <c r="I52" s="20"/>
      <c r="J52" s="20"/>
      <c r="K52" s="20">
        <v>0</v>
      </c>
      <c r="L52" s="20"/>
      <c r="M52" s="16">
        <f t="shared" si="3"/>
        <v>0</v>
      </c>
      <c r="N52" s="6"/>
      <c r="O52" s="6"/>
    </row>
    <row r="53" spans="2:15" ht="49.5" x14ac:dyDescent="0.3">
      <c r="B53" s="8"/>
      <c r="C53" s="18" t="s">
        <v>49</v>
      </c>
      <c r="D53" s="19"/>
      <c r="E53" s="20"/>
      <c r="F53" s="20"/>
      <c r="G53" s="20"/>
      <c r="H53" s="20"/>
      <c r="I53" s="20"/>
      <c r="J53" s="20"/>
      <c r="K53" s="20">
        <v>0</v>
      </c>
      <c r="L53" s="20"/>
      <c r="M53" s="16">
        <f t="shared" si="3"/>
        <v>0</v>
      </c>
      <c r="N53" s="6"/>
      <c r="O53" s="6"/>
    </row>
    <row r="54" spans="2:15" ht="33" x14ac:dyDescent="0.3">
      <c r="B54" s="8"/>
      <c r="C54" s="18" t="s">
        <v>50</v>
      </c>
      <c r="D54" s="19"/>
      <c r="E54" s="20"/>
      <c r="F54" s="20"/>
      <c r="G54" s="20"/>
      <c r="H54" s="20"/>
      <c r="I54" s="20"/>
      <c r="J54" s="20"/>
      <c r="K54" s="20">
        <v>0</v>
      </c>
      <c r="L54" s="20"/>
      <c r="M54" s="16">
        <f t="shared" si="3"/>
        <v>0</v>
      </c>
      <c r="N54" s="6"/>
      <c r="O54" s="6"/>
    </row>
    <row r="55" spans="2:15" ht="49.5" x14ac:dyDescent="0.3">
      <c r="B55" s="8"/>
      <c r="C55" s="18" t="s">
        <v>51</v>
      </c>
      <c r="D55" s="17"/>
      <c r="E55" s="20"/>
      <c r="F55" s="20"/>
      <c r="G55" s="20"/>
      <c r="H55" s="20"/>
      <c r="I55" s="20"/>
      <c r="J55" s="20"/>
      <c r="K55" s="20">
        <v>0</v>
      </c>
      <c r="L55" s="20"/>
      <c r="M55" s="16">
        <f t="shared" si="3"/>
        <v>0</v>
      </c>
      <c r="N55" s="6"/>
      <c r="O55" s="6"/>
    </row>
    <row r="56" spans="2:15" ht="30" x14ac:dyDescent="0.3">
      <c r="B56" s="8"/>
      <c r="C56" s="14" t="s">
        <v>28</v>
      </c>
      <c r="D56" s="17">
        <f>+D57+D58+D59+D60+D61+D62+D64</f>
        <v>13637674</v>
      </c>
      <c r="E56" s="23"/>
      <c r="F56" s="23"/>
      <c r="G56" s="23"/>
      <c r="H56" s="23">
        <f>+H62</f>
        <v>71607.600000000006</v>
      </c>
      <c r="I56" s="23">
        <f>+I62</f>
        <v>0</v>
      </c>
      <c r="J56" s="23">
        <v>0</v>
      </c>
      <c r="K56" s="23">
        <f>+K61</f>
        <v>303000</v>
      </c>
      <c r="L56" s="23">
        <f>+L61+L64</f>
        <v>202469.12</v>
      </c>
      <c r="M56" s="16">
        <f t="shared" si="3"/>
        <v>577076.72</v>
      </c>
      <c r="N56" s="6"/>
      <c r="O56" s="6"/>
    </row>
    <row r="57" spans="2:15" ht="16.5" x14ac:dyDescent="0.3">
      <c r="B57" s="8"/>
      <c r="C57" s="18" t="s">
        <v>29</v>
      </c>
      <c r="D57" s="19">
        <v>800000</v>
      </c>
      <c r="E57" s="20"/>
      <c r="F57" s="20"/>
      <c r="G57" s="20"/>
      <c r="H57" s="20"/>
      <c r="I57" s="20"/>
      <c r="J57" s="20"/>
      <c r="K57" s="20">
        <v>0</v>
      </c>
      <c r="L57" s="20"/>
      <c r="M57" s="16">
        <f t="shared" si="3"/>
        <v>0</v>
      </c>
      <c r="N57" s="6"/>
      <c r="O57" s="6"/>
    </row>
    <row r="58" spans="2:15" ht="33" x14ac:dyDescent="0.3">
      <c r="B58" s="8"/>
      <c r="C58" s="18" t="s">
        <v>30</v>
      </c>
      <c r="D58" s="19">
        <v>350000</v>
      </c>
      <c r="E58" s="20"/>
      <c r="F58" s="20"/>
      <c r="G58" s="20"/>
      <c r="H58" s="20"/>
      <c r="I58" s="20"/>
      <c r="J58" s="20"/>
      <c r="K58" s="20">
        <v>0</v>
      </c>
      <c r="L58" s="20"/>
      <c r="M58" s="16">
        <f t="shared" si="3"/>
        <v>0</v>
      </c>
      <c r="N58" s="6"/>
      <c r="O58" s="6"/>
    </row>
    <row r="59" spans="2:15" ht="33" x14ac:dyDescent="0.3">
      <c r="B59" s="8"/>
      <c r="C59" s="18" t="s">
        <v>31</v>
      </c>
      <c r="D59" s="19">
        <v>172874</v>
      </c>
      <c r="E59" s="20"/>
      <c r="F59" s="20"/>
      <c r="G59" s="20"/>
      <c r="H59" s="20"/>
      <c r="I59" s="20"/>
      <c r="J59" s="20"/>
      <c r="K59" s="20">
        <v>0</v>
      </c>
      <c r="L59" s="20"/>
      <c r="M59" s="16">
        <f t="shared" si="3"/>
        <v>0</v>
      </c>
      <c r="N59" s="6"/>
      <c r="O59" s="6"/>
    </row>
    <row r="60" spans="2:15" ht="49.5" x14ac:dyDescent="0.3">
      <c r="B60" s="8"/>
      <c r="C60" s="18" t="s">
        <v>32</v>
      </c>
      <c r="D60" s="19">
        <v>11504800</v>
      </c>
      <c r="E60" s="20"/>
      <c r="F60" s="20"/>
      <c r="G60" s="20"/>
      <c r="H60" s="20"/>
      <c r="I60" s="20"/>
      <c r="J60" s="20"/>
      <c r="K60" s="20">
        <v>0</v>
      </c>
      <c r="L60" s="20"/>
      <c r="M60" s="16">
        <f t="shared" si="3"/>
        <v>0</v>
      </c>
      <c r="N60" s="6"/>
      <c r="O60" s="6"/>
    </row>
    <row r="61" spans="2:15" ht="33" x14ac:dyDescent="0.3">
      <c r="B61" s="8"/>
      <c r="C61" s="18" t="s">
        <v>33</v>
      </c>
      <c r="D61" s="19">
        <v>450000</v>
      </c>
      <c r="E61" s="20"/>
      <c r="F61" s="20"/>
      <c r="G61" s="20"/>
      <c r="H61" s="20"/>
      <c r="I61" s="20"/>
      <c r="J61" s="20"/>
      <c r="K61" s="20">
        <v>303000</v>
      </c>
      <c r="L61" s="20"/>
      <c r="M61" s="16">
        <f t="shared" si="3"/>
        <v>303000</v>
      </c>
      <c r="N61" s="6"/>
      <c r="O61" s="6"/>
    </row>
    <row r="62" spans="2:15" ht="33" x14ac:dyDescent="0.3">
      <c r="B62" s="8"/>
      <c r="C62" s="18" t="s">
        <v>52</v>
      </c>
      <c r="D62" s="19">
        <v>50000</v>
      </c>
      <c r="E62" s="20"/>
      <c r="F62" s="20"/>
      <c r="G62" s="20"/>
      <c r="H62" s="20">
        <v>71607.600000000006</v>
      </c>
      <c r="I62" s="20"/>
      <c r="J62" s="20"/>
      <c r="K62" s="20"/>
      <c r="L62" s="20"/>
      <c r="M62" s="16">
        <f t="shared" si="3"/>
        <v>71607.600000000006</v>
      </c>
      <c r="N62" s="6"/>
      <c r="O62" s="6"/>
    </row>
    <row r="63" spans="2:15" ht="33" x14ac:dyDescent="0.3">
      <c r="B63" s="8"/>
      <c r="C63" s="18" t="s">
        <v>53</v>
      </c>
      <c r="D63" s="19">
        <v>0</v>
      </c>
      <c r="E63" s="20"/>
      <c r="F63" s="20"/>
      <c r="G63" s="20"/>
      <c r="H63" s="20"/>
      <c r="I63" s="20"/>
      <c r="J63" s="20"/>
      <c r="K63" s="20"/>
      <c r="L63" s="20"/>
      <c r="M63" s="16">
        <f t="shared" si="3"/>
        <v>0</v>
      </c>
      <c r="N63" s="6"/>
      <c r="O63" s="6"/>
    </row>
    <row r="64" spans="2:15" ht="16.5" x14ac:dyDescent="0.3">
      <c r="B64" s="8"/>
      <c r="C64" s="18" t="s">
        <v>34</v>
      </c>
      <c r="D64" s="19">
        <v>310000</v>
      </c>
      <c r="E64" s="20"/>
      <c r="F64" s="20"/>
      <c r="G64" s="20"/>
      <c r="H64" s="20"/>
      <c r="I64" s="20"/>
      <c r="J64" s="20"/>
      <c r="K64" s="20"/>
      <c r="L64" s="20">
        <v>202469.12</v>
      </c>
      <c r="M64" s="16">
        <f t="shared" si="3"/>
        <v>202469.12</v>
      </c>
      <c r="N64" s="6"/>
      <c r="O64" s="6"/>
    </row>
    <row r="65" spans="2:15" ht="49.5" x14ac:dyDescent="0.3">
      <c r="B65" s="8"/>
      <c r="C65" s="18" t="s">
        <v>54</v>
      </c>
      <c r="D65" s="17">
        <v>0</v>
      </c>
      <c r="E65" s="20"/>
      <c r="F65" s="20"/>
      <c r="G65" s="20"/>
      <c r="H65" s="20"/>
      <c r="I65" s="20"/>
      <c r="J65" s="20"/>
      <c r="K65" s="20"/>
      <c r="L65" s="20"/>
      <c r="M65" s="16">
        <f t="shared" si="3"/>
        <v>0</v>
      </c>
      <c r="N65" s="6"/>
      <c r="O65" s="6"/>
    </row>
    <row r="66" spans="2:15" ht="16.5" x14ac:dyDescent="0.3">
      <c r="B66" s="8"/>
      <c r="C66" s="14" t="s">
        <v>55</v>
      </c>
      <c r="D66" s="17">
        <v>500000</v>
      </c>
      <c r="E66" s="20"/>
      <c r="F66" s="20"/>
      <c r="G66" s="20"/>
      <c r="H66" s="20"/>
      <c r="I66" s="20"/>
      <c r="J66" s="20"/>
      <c r="K66" s="20"/>
      <c r="L66" s="20"/>
      <c r="M66" s="16">
        <f t="shared" si="3"/>
        <v>0</v>
      </c>
      <c r="N66" s="6"/>
      <c r="O66" s="6"/>
    </row>
    <row r="67" spans="2:15" ht="16.5" x14ac:dyDescent="0.3">
      <c r="B67" s="8"/>
      <c r="C67" s="18" t="s">
        <v>56</v>
      </c>
      <c r="D67" s="19">
        <v>500000</v>
      </c>
      <c r="E67" s="20"/>
      <c r="F67" s="20"/>
      <c r="G67" s="20"/>
      <c r="H67" s="20"/>
      <c r="I67" s="20"/>
      <c r="J67" s="20"/>
      <c r="K67" s="20"/>
      <c r="L67" s="20"/>
      <c r="M67" s="16">
        <f t="shared" si="3"/>
        <v>0</v>
      </c>
      <c r="N67" s="6"/>
      <c r="O67" s="6"/>
    </row>
    <row r="68" spans="2:15" ht="16.5" x14ac:dyDescent="0.3">
      <c r="B68" s="8"/>
      <c r="C68" s="18" t="s">
        <v>57</v>
      </c>
      <c r="D68" s="19"/>
      <c r="E68" s="20"/>
      <c r="F68" s="20"/>
      <c r="G68" s="20"/>
      <c r="H68" s="20"/>
      <c r="I68" s="20"/>
      <c r="J68" s="20"/>
      <c r="K68" s="20"/>
      <c r="L68" s="20"/>
      <c r="M68" s="16">
        <f t="shared" si="3"/>
        <v>0</v>
      </c>
      <c r="N68" s="6"/>
      <c r="O68" s="6"/>
    </row>
    <row r="69" spans="2:15" ht="33" x14ac:dyDescent="0.3">
      <c r="B69" s="8"/>
      <c r="C69" s="18" t="s">
        <v>58</v>
      </c>
      <c r="D69" s="19"/>
      <c r="E69" s="20"/>
      <c r="F69" s="20"/>
      <c r="G69" s="20"/>
      <c r="H69" s="20"/>
      <c r="I69" s="20"/>
      <c r="J69" s="20"/>
      <c r="K69" s="20"/>
      <c r="L69" s="20"/>
      <c r="M69" s="16">
        <f t="shared" si="3"/>
        <v>0</v>
      </c>
      <c r="N69" s="6"/>
      <c r="O69" s="6"/>
    </row>
    <row r="70" spans="2:15" ht="66" x14ac:dyDescent="0.3">
      <c r="B70" s="8"/>
      <c r="C70" s="18" t="s">
        <v>59</v>
      </c>
      <c r="D70" s="19"/>
      <c r="E70" s="20"/>
      <c r="F70" s="20"/>
      <c r="G70" s="20"/>
      <c r="H70" s="20"/>
      <c r="I70" s="20"/>
      <c r="J70" s="20"/>
      <c r="K70" s="20"/>
      <c r="L70" s="20"/>
      <c r="M70" s="16">
        <f t="shared" si="3"/>
        <v>0</v>
      </c>
      <c r="N70" s="6"/>
      <c r="O70" s="6"/>
    </row>
    <row r="71" spans="2:15" ht="45" x14ac:dyDescent="0.3">
      <c r="B71" s="8"/>
      <c r="C71" s="14" t="s">
        <v>60</v>
      </c>
      <c r="D71" s="24"/>
      <c r="E71" s="20"/>
      <c r="F71" s="20"/>
      <c r="G71" s="20"/>
      <c r="H71" s="20"/>
      <c r="I71" s="20"/>
      <c r="J71" s="20"/>
      <c r="K71" s="20"/>
      <c r="L71" s="20"/>
      <c r="M71" s="16">
        <f t="shared" si="3"/>
        <v>0</v>
      </c>
      <c r="N71" s="6"/>
      <c r="O71" s="6"/>
    </row>
    <row r="72" spans="2:15" ht="33" x14ac:dyDescent="0.3">
      <c r="B72" s="8"/>
      <c r="C72" s="18" t="s">
        <v>61</v>
      </c>
      <c r="D72" s="19"/>
      <c r="E72" s="20"/>
      <c r="F72" s="20"/>
      <c r="G72" s="20"/>
      <c r="H72" s="20"/>
      <c r="I72" s="20"/>
      <c r="J72" s="20"/>
      <c r="K72" s="20"/>
      <c r="L72" s="20"/>
      <c r="M72" s="16">
        <f t="shared" si="3"/>
        <v>0</v>
      </c>
      <c r="N72" s="6"/>
      <c r="O72" s="6"/>
    </row>
    <row r="73" spans="2:15" ht="49.5" x14ac:dyDescent="0.3">
      <c r="B73" s="8"/>
      <c r="C73" s="18" t="s">
        <v>62</v>
      </c>
      <c r="D73" s="19"/>
      <c r="E73" s="20"/>
      <c r="F73" s="20"/>
      <c r="G73" s="20"/>
      <c r="H73" s="20"/>
      <c r="I73" s="20"/>
      <c r="J73" s="20"/>
      <c r="K73" s="20"/>
      <c r="L73" s="20"/>
      <c r="M73" s="16">
        <f t="shared" si="3"/>
        <v>0</v>
      </c>
      <c r="N73" s="6"/>
      <c r="O73" s="6"/>
    </row>
    <row r="74" spans="2:15" ht="16.5" x14ac:dyDescent="0.3">
      <c r="B74" s="8"/>
      <c r="C74" s="14" t="s">
        <v>63</v>
      </c>
      <c r="D74" s="19"/>
      <c r="E74" s="20"/>
      <c r="F74" s="20"/>
      <c r="G74" s="20"/>
      <c r="H74" s="20"/>
      <c r="I74" s="20"/>
      <c r="J74" s="20"/>
      <c r="K74" s="20"/>
      <c r="L74" s="20"/>
      <c r="M74" s="16">
        <f t="shared" si="3"/>
        <v>0</v>
      </c>
      <c r="N74" s="6"/>
      <c r="O74" s="6"/>
    </row>
    <row r="75" spans="2:15" ht="33" x14ac:dyDescent="0.3">
      <c r="B75" s="8"/>
      <c r="C75" s="18" t="s">
        <v>64</v>
      </c>
      <c r="D75" s="19"/>
      <c r="E75" s="20"/>
      <c r="F75" s="20"/>
      <c r="G75" s="20"/>
      <c r="H75" s="20"/>
      <c r="I75" s="20"/>
      <c r="J75" s="20"/>
      <c r="K75" s="20"/>
      <c r="L75" s="20"/>
      <c r="M75" s="16">
        <f t="shared" si="3"/>
        <v>0</v>
      </c>
      <c r="N75" s="6"/>
      <c r="O75" s="6"/>
    </row>
    <row r="76" spans="2:15" ht="33" x14ac:dyDescent="0.3">
      <c r="B76" s="8"/>
      <c r="C76" s="18" t="s">
        <v>65</v>
      </c>
      <c r="D76" s="19"/>
      <c r="E76" s="20"/>
      <c r="F76" s="20"/>
      <c r="G76" s="20"/>
      <c r="H76" s="20"/>
      <c r="I76" s="20"/>
      <c r="J76" s="20"/>
      <c r="K76" s="20"/>
      <c r="L76" s="20"/>
      <c r="M76" s="16">
        <f t="shared" si="3"/>
        <v>0</v>
      </c>
      <c r="N76" s="6"/>
      <c r="O76" s="6"/>
    </row>
    <row r="77" spans="2:15" ht="49.5" x14ac:dyDescent="0.3">
      <c r="B77" s="8"/>
      <c r="C77" s="18" t="s">
        <v>66</v>
      </c>
      <c r="D77" s="19"/>
      <c r="E77" s="20"/>
      <c r="F77" s="20"/>
      <c r="G77" s="20"/>
      <c r="H77" s="20"/>
      <c r="I77" s="20"/>
      <c r="J77" s="20"/>
      <c r="K77" s="20"/>
      <c r="L77" s="20"/>
      <c r="M77" s="16">
        <f t="shared" si="3"/>
        <v>0</v>
      </c>
      <c r="N77" s="6"/>
      <c r="O77" s="6"/>
    </row>
    <row r="78" spans="2:15" ht="16.5" x14ac:dyDescent="0.3">
      <c r="B78" s="8"/>
      <c r="C78" s="25" t="s">
        <v>35</v>
      </c>
      <c r="D78" s="26"/>
      <c r="E78" s="20"/>
      <c r="F78" s="20"/>
      <c r="G78" s="20"/>
      <c r="H78" s="20"/>
      <c r="I78" s="20"/>
      <c r="J78" s="20"/>
      <c r="K78" s="20"/>
      <c r="L78" s="20"/>
      <c r="M78" s="16">
        <f t="shared" ref="M78:M90" si="6">SUM(E78:L78)</f>
        <v>0</v>
      </c>
      <c r="N78" s="6"/>
      <c r="O78" s="6"/>
    </row>
    <row r="79" spans="2:15" ht="16.5" x14ac:dyDescent="0.3">
      <c r="B79" s="8"/>
      <c r="C79" s="27"/>
      <c r="D79" s="28"/>
      <c r="E79" s="20"/>
      <c r="F79" s="20"/>
      <c r="G79" s="20"/>
      <c r="H79" s="20"/>
      <c r="I79" s="20"/>
      <c r="J79" s="20"/>
      <c r="K79" s="20"/>
      <c r="L79" s="20"/>
      <c r="M79" s="16">
        <f t="shared" si="6"/>
        <v>0</v>
      </c>
      <c r="N79" s="6"/>
      <c r="O79" s="6"/>
    </row>
    <row r="80" spans="2:15" ht="16.5" x14ac:dyDescent="0.3">
      <c r="B80" s="8"/>
      <c r="C80" s="14" t="s">
        <v>67</v>
      </c>
      <c r="D80" s="24"/>
      <c r="E80" s="20"/>
      <c r="F80" s="20"/>
      <c r="G80" s="20"/>
      <c r="H80" s="20"/>
      <c r="I80" s="20"/>
      <c r="J80" s="20"/>
      <c r="K80" s="20"/>
      <c r="L80" s="20"/>
      <c r="M80" s="16">
        <f t="shared" si="6"/>
        <v>0</v>
      </c>
      <c r="N80" s="6"/>
      <c r="O80" s="6"/>
    </row>
    <row r="81" spans="2:15" ht="30" x14ac:dyDescent="0.3">
      <c r="B81" s="8"/>
      <c r="C81" s="14" t="s">
        <v>68</v>
      </c>
      <c r="D81" s="24"/>
      <c r="E81" s="20"/>
      <c r="F81" s="20"/>
      <c r="G81" s="20"/>
      <c r="H81" s="20"/>
      <c r="I81" s="20"/>
      <c r="J81" s="20"/>
      <c r="K81" s="20"/>
      <c r="L81" s="20"/>
      <c r="M81" s="16">
        <f t="shared" si="6"/>
        <v>0</v>
      </c>
      <c r="N81" s="6"/>
      <c r="O81" s="6"/>
    </row>
    <row r="82" spans="2:15" ht="33" x14ac:dyDescent="0.3">
      <c r="B82" s="8"/>
      <c r="C82" s="18" t="s">
        <v>69</v>
      </c>
      <c r="D82" s="19"/>
      <c r="E82" s="20"/>
      <c r="F82" s="20"/>
      <c r="G82" s="20"/>
      <c r="H82" s="20"/>
      <c r="I82" s="20"/>
      <c r="J82" s="20"/>
      <c r="K82" s="20"/>
      <c r="L82" s="20"/>
      <c r="M82" s="16">
        <f t="shared" si="6"/>
        <v>0</v>
      </c>
      <c r="N82" s="6"/>
      <c r="O82" s="6"/>
    </row>
    <row r="83" spans="2:15" ht="33" x14ac:dyDescent="0.3">
      <c r="B83" s="8"/>
      <c r="C83" s="18" t="s">
        <v>70</v>
      </c>
      <c r="D83" s="19"/>
      <c r="E83" s="20"/>
      <c r="F83" s="20"/>
      <c r="G83" s="20"/>
      <c r="H83" s="20"/>
      <c r="I83" s="20"/>
      <c r="J83" s="20"/>
      <c r="K83" s="20"/>
      <c r="L83" s="20"/>
      <c r="M83" s="16">
        <f t="shared" si="6"/>
        <v>0</v>
      </c>
      <c r="N83" s="6"/>
      <c r="O83" s="6"/>
    </row>
    <row r="84" spans="2:15" ht="16.5" x14ac:dyDescent="0.3">
      <c r="B84" s="8"/>
      <c r="C84" s="14" t="s">
        <v>71</v>
      </c>
      <c r="D84" s="24"/>
      <c r="E84" s="20"/>
      <c r="F84" s="20"/>
      <c r="G84" s="20"/>
      <c r="H84" s="20"/>
      <c r="I84" s="20"/>
      <c r="J84" s="20"/>
      <c r="K84" s="20"/>
      <c r="L84" s="20"/>
      <c r="M84" s="16">
        <f t="shared" si="6"/>
        <v>0</v>
      </c>
      <c r="N84" s="6"/>
      <c r="O84" s="6"/>
    </row>
    <row r="85" spans="2:15" ht="33" x14ac:dyDescent="0.3">
      <c r="B85" s="8"/>
      <c r="C85" s="18" t="s">
        <v>72</v>
      </c>
      <c r="D85" s="19"/>
      <c r="E85" s="20"/>
      <c r="F85" s="20"/>
      <c r="G85" s="20"/>
      <c r="H85" s="20"/>
      <c r="I85" s="20"/>
      <c r="J85" s="20"/>
      <c r="K85" s="20"/>
      <c r="L85" s="20"/>
      <c r="M85" s="16">
        <f t="shared" si="6"/>
        <v>0</v>
      </c>
      <c r="N85" s="6"/>
      <c r="O85" s="6"/>
    </row>
    <row r="86" spans="2:15" ht="33" x14ac:dyDescent="0.3">
      <c r="B86" s="8"/>
      <c r="C86" s="18" t="s">
        <v>73</v>
      </c>
      <c r="D86" s="19"/>
      <c r="E86" s="20"/>
      <c r="F86" s="20"/>
      <c r="G86" s="20"/>
      <c r="H86" s="20"/>
      <c r="I86" s="20"/>
      <c r="J86" s="20"/>
      <c r="K86" s="20"/>
      <c r="L86" s="20"/>
      <c r="M86" s="16">
        <f t="shared" si="6"/>
        <v>0</v>
      </c>
      <c r="N86" s="6"/>
      <c r="O86" s="6"/>
    </row>
    <row r="87" spans="2:15" ht="30" x14ac:dyDescent="0.3">
      <c r="B87" s="8"/>
      <c r="C87" s="14" t="s">
        <v>74</v>
      </c>
      <c r="D87" s="24"/>
      <c r="E87" s="20"/>
      <c r="F87" s="20"/>
      <c r="G87" s="20"/>
      <c r="H87" s="20"/>
      <c r="I87" s="20"/>
      <c r="J87" s="20"/>
      <c r="K87" s="20"/>
      <c r="L87" s="20"/>
      <c r="M87" s="16">
        <f t="shared" si="6"/>
        <v>0</v>
      </c>
      <c r="N87" s="6"/>
      <c r="O87" s="6"/>
    </row>
    <row r="88" spans="2:15" ht="33" x14ac:dyDescent="0.3">
      <c r="B88" s="8"/>
      <c r="C88" s="18" t="s">
        <v>75</v>
      </c>
      <c r="D88" s="19"/>
      <c r="E88" s="20"/>
      <c r="F88" s="20"/>
      <c r="G88" s="20"/>
      <c r="H88" s="20"/>
      <c r="I88" s="20"/>
      <c r="J88" s="20"/>
      <c r="K88" s="20"/>
      <c r="L88" s="20"/>
      <c r="M88" s="16">
        <f t="shared" si="6"/>
        <v>0</v>
      </c>
      <c r="N88" s="6"/>
      <c r="O88" s="6"/>
    </row>
    <row r="89" spans="2:15" ht="30" x14ac:dyDescent="0.3">
      <c r="B89" s="8"/>
      <c r="C89" s="25" t="s">
        <v>76</v>
      </c>
      <c r="D89" s="26"/>
      <c r="E89" s="20"/>
      <c r="F89" s="20"/>
      <c r="G89" s="20"/>
      <c r="H89" s="20"/>
      <c r="I89" s="20"/>
      <c r="J89" s="20"/>
      <c r="K89" s="20"/>
      <c r="L89" s="20"/>
      <c r="M89" s="16">
        <f t="shared" si="6"/>
        <v>0</v>
      </c>
      <c r="N89" s="6"/>
      <c r="O89" s="6"/>
    </row>
    <row r="90" spans="2:15" ht="16.5" x14ac:dyDescent="0.3">
      <c r="B90" s="8"/>
      <c r="C90" s="29"/>
      <c r="D90" s="30"/>
      <c r="E90" s="31"/>
      <c r="F90" s="31"/>
      <c r="G90" s="31"/>
      <c r="H90" s="31"/>
      <c r="I90" s="31"/>
      <c r="J90" s="31"/>
      <c r="K90" s="31"/>
      <c r="L90" s="31"/>
      <c r="M90" s="16">
        <f t="shared" si="6"/>
        <v>0</v>
      </c>
      <c r="N90" s="6"/>
      <c r="O90" s="6"/>
    </row>
    <row r="91" spans="2:15" ht="33.75" thickBot="1" x14ac:dyDescent="0.35">
      <c r="B91" s="8"/>
      <c r="C91" s="32" t="s">
        <v>77</v>
      </c>
      <c r="D91" s="33">
        <f>+D14+D20+D30+D40+D56+D66</f>
        <v>695776982</v>
      </c>
      <c r="E91" s="33">
        <f t="shared" ref="E91:J91" si="7">+E14+E20+E30+E40+E56</f>
        <v>22709720.07</v>
      </c>
      <c r="F91" s="33">
        <f t="shared" si="7"/>
        <v>51759591.150000006</v>
      </c>
      <c r="G91" s="33">
        <f t="shared" si="7"/>
        <v>33345136.940000001</v>
      </c>
      <c r="H91" s="33">
        <f t="shared" si="7"/>
        <v>43947413.789999999</v>
      </c>
      <c r="I91" s="33">
        <f t="shared" si="7"/>
        <v>49565163.370000005</v>
      </c>
      <c r="J91" s="33">
        <f t="shared" si="7"/>
        <v>56318568.890000001</v>
      </c>
      <c r="K91" s="33">
        <f>+K14+K20+K30+K40+K56</f>
        <v>43579182.219999999</v>
      </c>
      <c r="L91" s="33">
        <f>+L14+L20+L30+L40+L56</f>
        <v>48186566.18</v>
      </c>
      <c r="M91" s="34">
        <f>SUM(E91:L91)</f>
        <v>349411342.60999995</v>
      </c>
      <c r="N91" s="5"/>
      <c r="O91" s="6"/>
    </row>
    <row r="92" spans="2:15" ht="16.5" x14ac:dyDescent="0.3">
      <c r="B92" s="8"/>
      <c r="C92" s="8" t="s">
        <v>91</v>
      </c>
      <c r="D92" s="8"/>
      <c r="E92" s="10"/>
      <c r="F92" s="10"/>
      <c r="G92" s="10"/>
      <c r="H92" s="10"/>
      <c r="I92" s="10"/>
      <c r="J92" s="10"/>
      <c r="K92" s="10"/>
      <c r="L92" s="10"/>
      <c r="M92" s="35"/>
    </row>
    <row r="93" spans="2:15" ht="16.5" x14ac:dyDescent="0.3">
      <c r="B93" s="8"/>
      <c r="C93" s="8" t="s">
        <v>92</v>
      </c>
      <c r="D93" s="8"/>
      <c r="E93" s="10"/>
      <c r="F93" s="10"/>
      <c r="G93" s="10"/>
      <c r="H93" s="10"/>
      <c r="I93" s="10"/>
      <c r="J93" s="10"/>
      <c r="K93" s="10"/>
      <c r="L93" s="10"/>
      <c r="M93" s="35"/>
    </row>
    <row r="94" spans="2:15" ht="16.5" x14ac:dyDescent="0.3">
      <c r="B94" s="8"/>
      <c r="C94" s="8" t="s">
        <v>93</v>
      </c>
      <c r="D94" s="8"/>
      <c r="E94" s="10"/>
      <c r="F94" s="10"/>
      <c r="G94" s="10"/>
      <c r="H94" s="10"/>
      <c r="I94" s="10"/>
      <c r="J94" s="10"/>
      <c r="K94" s="10"/>
      <c r="L94" s="10"/>
      <c r="M94" s="35"/>
    </row>
    <row r="95" spans="2:15" ht="16.5" x14ac:dyDescent="0.3">
      <c r="B95" s="8"/>
      <c r="C95" s="8" t="s">
        <v>94</v>
      </c>
      <c r="D95" s="8"/>
      <c r="E95" s="8"/>
      <c r="F95" s="8"/>
      <c r="G95" s="10"/>
      <c r="H95" s="10"/>
      <c r="I95" s="10"/>
      <c r="J95" s="10"/>
      <c r="K95" s="10"/>
      <c r="L95" s="10"/>
      <c r="M95" s="35"/>
    </row>
    <row r="96" spans="2:15" ht="16.5" x14ac:dyDescent="0.3">
      <c r="B96" s="8"/>
      <c r="C96" s="8" t="s">
        <v>95</v>
      </c>
      <c r="D96" s="8"/>
      <c r="E96" s="8"/>
      <c r="F96" s="8"/>
      <c r="G96" s="10"/>
      <c r="H96" s="10"/>
      <c r="I96" s="10"/>
      <c r="J96" s="10"/>
      <c r="K96" s="10"/>
      <c r="L96" s="10"/>
      <c r="M96" s="35"/>
    </row>
    <row r="97" spans="2:13" ht="16.5" x14ac:dyDescent="0.3">
      <c r="B97" s="8"/>
      <c r="C97" s="37" t="s">
        <v>96</v>
      </c>
      <c r="D97" s="37"/>
      <c r="E97" s="37"/>
      <c r="F97" s="37"/>
      <c r="G97" s="8"/>
      <c r="H97" s="8"/>
      <c r="I97" s="8"/>
      <c r="J97" s="8"/>
      <c r="K97" s="8"/>
      <c r="L97" s="8"/>
      <c r="M97" s="8"/>
    </row>
    <row r="98" spans="2:13" ht="16.5" x14ac:dyDescent="0.3">
      <c r="B98" s="8"/>
      <c r="C98" s="7" t="s">
        <v>97</v>
      </c>
      <c r="D98" s="7"/>
      <c r="E98" s="7"/>
      <c r="F98" s="7"/>
      <c r="G98" s="8"/>
      <c r="H98" s="8"/>
      <c r="I98" s="8"/>
      <c r="J98" s="8"/>
      <c r="K98" s="8"/>
      <c r="L98" s="8"/>
      <c r="M98" s="36"/>
    </row>
    <row r="99" spans="2:13" ht="16.5" x14ac:dyDescent="0.3">
      <c r="B99" s="8"/>
      <c r="G99" s="37"/>
      <c r="H99" s="37"/>
      <c r="I99" s="37"/>
      <c r="J99" s="37"/>
      <c r="K99" s="37"/>
      <c r="L99" s="37"/>
      <c r="M99" s="37"/>
    </row>
    <row r="100" spans="2:13" x14ac:dyDescent="0.25">
      <c r="G100" s="7"/>
      <c r="H100" s="7"/>
      <c r="I100" s="7"/>
      <c r="J100" s="7"/>
      <c r="K100" s="7"/>
      <c r="L100" s="7"/>
      <c r="M100" s="7"/>
    </row>
    <row r="101" spans="2:13" x14ac:dyDescent="0.25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</row>
    <row r="102" spans="2:13" x14ac:dyDescent="0.25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</row>
  </sheetData>
  <sheetProtection algorithmName="SHA-512" hashValue="S8vpm5AAM+wLSgmq80UhY/6fkdLi/tmW3iWMJGGY/PCuXQxctnJsJv6dfugtJ8SbKEeH7Vmait6ujG248NmHoQ==" saltValue="0lncsw1nS96r2NFI0MKNXA==" spinCount="100000" sheet="1" objects="1" scenarios="1"/>
  <mergeCells count="5">
    <mergeCell ref="C5:D5"/>
    <mergeCell ref="C6:M6"/>
    <mergeCell ref="C7:M7"/>
    <mergeCell ref="C8:M8"/>
    <mergeCell ref="C9:M9"/>
  </mergeCells>
  <pageMargins left="0.27559055118110237" right="0.17" top="0.15748031496062992" bottom="0.38" header="0.15748031496062992" footer="0.31496062992125984"/>
  <pageSetup paperSize="5" scale="55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FEC9-3D20-4176-B528-EE3A4660B350}">
  <dimension ref="B2:Z99"/>
  <sheetViews>
    <sheetView topLeftCell="A72" zoomScaleNormal="100" workbookViewId="0">
      <selection activeCell="C83" sqref="C83"/>
    </sheetView>
  </sheetViews>
  <sheetFormatPr baseColWidth="10" defaultColWidth="9.140625" defaultRowHeight="15" x14ac:dyDescent="0.25"/>
  <cols>
    <col min="1" max="1" width="0.7109375" customWidth="1"/>
    <col min="3" max="3" width="40" customWidth="1"/>
    <col min="4" max="4" width="17.28515625" customWidth="1"/>
    <col min="5" max="5" width="16.42578125" customWidth="1"/>
    <col min="6" max="6" width="18.140625" customWidth="1"/>
    <col min="7" max="7" width="18.7109375" customWidth="1"/>
    <col min="8" max="8" width="17.28515625" customWidth="1"/>
    <col min="9" max="9" width="15.7109375" customWidth="1"/>
    <col min="10" max="10" width="17.140625" customWidth="1"/>
    <col min="11" max="11" width="16.5703125" customWidth="1"/>
    <col min="12" max="12" width="16.85546875" customWidth="1"/>
    <col min="13" max="13" width="19.7109375" customWidth="1"/>
    <col min="14" max="14" width="16.5703125" customWidth="1"/>
    <col min="15" max="15" width="21" customWidth="1"/>
    <col min="16" max="23" width="6" bestFit="1" customWidth="1"/>
    <col min="24" max="25" width="7" bestFit="1" customWidth="1"/>
  </cols>
  <sheetData>
    <row r="2" spans="2:26" ht="16.5" x14ac:dyDescent="0.3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2:26" ht="16.5" x14ac:dyDescent="0.3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2:26" ht="16.5" x14ac:dyDescent="0.3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2:26" ht="18.75" x14ac:dyDescent="0.3">
      <c r="B5" s="8"/>
      <c r="C5" s="39"/>
      <c r="D5" s="39"/>
      <c r="E5" s="38"/>
      <c r="F5" s="38"/>
      <c r="G5" s="38"/>
      <c r="H5" s="38"/>
      <c r="I5" s="38"/>
      <c r="J5" s="38"/>
      <c r="K5" s="38"/>
      <c r="L5" s="38"/>
      <c r="M5" s="8"/>
      <c r="N5" s="1"/>
    </row>
    <row r="6" spans="2:26" ht="18.75" customHeight="1" x14ac:dyDescent="0.3">
      <c r="B6" s="8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2"/>
    </row>
    <row r="7" spans="2:26" ht="18.75" customHeight="1" x14ac:dyDescent="0.3">
      <c r="B7" s="8"/>
      <c r="C7" s="39" t="s">
        <v>90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2"/>
    </row>
    <row r="8" spans="2:26" ht="15.75" customHeight="1" x14ac:dyDescent="0.3">
      <c r="B8" s="8"/>
      <c r="C8" s="40" t="s">
        <v>78</v>
      </c>
      <c r="D8" s="40"/>
      <c r="E8" s="40"/>
      <c r="F8" s="40"/>
      <c r="G8" s="40"/>
      <c r="H8" s="40"/>
      <c r="I8" s="40"/>
      <c r="J8" s="40"/>
      <c r="K8" s="40"/>
      <c r="L8" s="40"/>
      <c r="M8" s="40"/>
      <c r="N8" s="2"/>
    </row>
    <row r="9" spans="2:26" ht="16.5" x14ac:dyDescent="0.3">
      <c r="B9" s="8"/>
      <c r="C9" s="41" t="s">
        <v>81</v>
      </c>
      <c r="D9" s="41"/>
      <c r="E9" s="41"/>
      <c r="F9" s="41"/>
      <c r="G9" s="41"/>
      <c r="H9" s="41"/>
      <c r="I9" s="41"/>
      <c r="J9" s="41"/>
      <c r="K9" s="41"/>
      <c r="L9" s="41"/>
      <c r="M9" s="41"/>
      <c r="N9" s="2"/>
    </row>
    <row r="10" spans="2:26" ht="16.5" x14ac:dyDescent="0.3">
      <c r="B10" s="8"/>
      <c r="C10" s="8"/>
      <c r="D10" s="8"/>
      <c r="E10" s="8"/>
      <c r="F10" s="8"/>
      <c r="G10" s="10"/>
      <c r="H10" s="10"/>
      <c r="I10" s="10"/>
      <c r="J10" s="10"/>
      <c r="K10" s="10"/>
      <c r="L10" s="10"/>
      <c r="M10" s="8"/>
      <c r="N10" s="2"/>
    </row>
    <row r="11" spans="2:26" ht="17.25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2"/>
    </row>
    <row r="12" spans="2:26" ht="16.5" x14ac:dyDescent="0.3">
      <c r="B12" s="8"/>
      <c r="C12" s="11" t="s">
        <v>0</v>
      </c>
      <c r="D12" s="12" t="s">
        <v>79</v>
      </c>
      <c r="E12" s="12" t="s">
        <v>82</v>
      </c>
      <c r="F12" s="12" t="s">
        <v>83</v>
      </c>
      <c r="G12" s="12" t="s">
        <v>84</v>
      </c>
      <c r="H12" s="12" t="s">
        <v>85</v>
      </c>
      <c r="I12" s="12" t="s">
        <v>86</v>
      </c>
      <c r="J12" s="12" t="s">
        <v>87</v>
      </c>
      <c r="K12" s="12" t="s">
        <v>88</v>
      </c>
      <c r="L12" s="12" t="s">
        <v>89</v>
      </c>
      <c r="M12" s="13" t="s">
        <v>80</v>
      </c>
      <c r="N12" s="2"/>
      <c r="X12" s="5"/>
      <c r="Y12" s="5"/>
    </row>
    <row r="13" spans="2:26" ht="16.5" x14ac:dyDescent="0.3">
      <c r="B13" s="8"/>
      <c r="C13" s="14" t="s">
        <v>1</v>
      </c>
      <c r="D13" s="15">
        <f t="shared" ref="D13:L13" si="0">+D14+D20+D30+D40+D56+D66</f>
        <v>695776982</v>
      </c>
      <c r="E13" s="15">
        <f t="shared" si="0"/>
        <v>22709720.07</v>
      </c>
      <c r="F13" s="15">
        <f t="shared" si="0"/>
        <v>51759591.150000006</v>
      </c>
      <c r="G13" s="15">
        <f t="shared" si="0"/>
        <v>33345136.940000001</v>
      </c>
      <c r="H13" s="15">
        <f t="shared" si="0"/>
        <v>43947413.789999999</v>
      </c>
      <c r="I13" s="15">
        <f t="shared" si="0"/>
        <v>49565163.370000005</v>
      </c>
      <c r="J13" s="15">
        <f t="shared" si="0"/>
        <v>56318568.890000001</v>
      </c>
      <c r="K13" s="15">
        <f t="shared" si="0"/>
        <v>43579182.219999999</v>
      </c>
      <c r="L13" s="15">
        <f t="shared" si="0"/>
        <v>48186566.18</v>
      </c>
      <c r="M13" s="16">
        <f>SUM(E13:L13)</f>
        <v>349411342.60999995</v>
      </c>
      <c r="P13" s="3"/>
      <c r="R13" s="3">
        <f>+Z14*1.05</f>
        <v>0</v>
      </c>
      <c r="S13" s="3">
        <f t="shared" ref="S13:W13" si="1">+R13*1.05</f>
        <v>0</v>
      </c>
      <c r="T13" s="3">
        <f t="shared" si="1"/>
        <v>0</v>
      </c>
      <c r="U13" s="3">
        <f t="shared" si="1"/>
        <v>0</v>
      </c>
      <c r="V13" s="3">
        <f t="shared" si="1"/>
        <v>0</v>
      </c>
      <c r="W13" s="3">
        <f t="shared" si="1"/>
        <v>0</v>
      </c>
      <c r="X13" s="3"/>
      <c r="Y13" s="3"/>
    </row>
    <row r="14" spans="2:26" ht="30" x14ac:dyDescent="0.3">
      <c r="B14" s="8"/>
      <c r="C14" s="14" t="s">
        <v>2</v>
      </c>
      <c r="D14" s="17">
        <f t="shared" ref="D14:L14" si="2">+D15+D16+D17+D18+D19</f>
        <v>318764251</v>
      </c>
      <c r="E14" s="17">
        <f t="shared" si="2"/>
        <v>22709720.07</v>
      </c>
      <c r="F14" s="17">
        <f t="shared" si="2"/>
        <v>22843148.32</v>
      </c>
      <c r="G14" s="17">
        <f t="shared" si="2"/>
        <v>24989386.150000002</v>
      </c>
      <c r="H14" s="17">
        <f t="shared" si="2"/>
        <v>24795386.120000001</v>
      </c>
      <c r="I14" s="17">
        <f t="shared" si="2"/>
        <v>35509834.920000002</v>
      </c>
      <c r="J14" s="17">
        <f t="shared" si="2"/>
        <v>26245074.079999998</v>
      </c>
      <c r="K14" s="17">
        <f t="shared" si="2"/>
        <v>29384917.43</v>
      </c>
      <c r="L14" s="17">
        <f t="shared" si="2"/>
        <v>29776419.879999999</v>
      </c>
      <c r="M14" s="16">
        <f t="shared" ref="M14:M77" si="3">SUM(E14:L14)</f>
        <v>216253886.97000003</v>
      </c>
      <c r="P14" s="4"/>
      <c r="Z14" s="3"/>
    </row>
    <row r="15" spans="2:26" ht="16.5" x14ac:dyDescent="0.3">
      <c r="B15" s="8"/>
      <c r="C15" s="18" t="s">
        <v>3</v>
      </c>
      <c r="D15" s="19">
        <v>272982556</v>
      </c>
      <c r="E15" s="20">
        <v>19322729.550000001</v>
      </c>
      <c r="F15" s="20">
        <v>19380364.079999998</v>
      </c>
      <c r="G15" s="20">
        <v>21265730.460000001</v>
      </c>
      <c r="H15" s="20">
        <v>21097459.140000001</v>
      </c>
      <c r="I15" s="20">
        <v>30396365.780000001</v>
      </c>
      <c r="J15" s="20">
        <v>22421593.469999999</v>
      </c>
      <c r="K15" s="20">
        <v>25115038.609999999</v>
      </c>
      <c r="L15" s="20">
        <v>25442666.530000001</v>
      </c>
      <c r="M15" s="16">
        <f t="shared" si="3"/>
        <v>184441947.61999997</v>
      </c>
      <c r="N15" s="6"/>
    </row>
    <row r="16" spans="2:26" ht="16.5" x14ac:dyDescent="0.3">
      <c r="B16" s="8"/>
      <c r="C16" s="18" t="s">
        <v>4</v>
      </c>
      <c r="D16" s="19">
        <v>7681435</v>
      </c>
      <c r="E16" s="20">
        <v>459391.64</v>
      </c>
      <c r="F16" s="20">
        <v>444391.64</v>
      </c>
      <c r="G16" s="20">
        <v>459391.64</v>
      </c>
      <c r="H16" s="20">
        <v>459391.64</v>
      </c>
      <c r="I16" s="20">
        <v>459391.64</v>
      </c>
      <c r="J16" s="20">
        <v>426291.06</v>
      </c>
      <c r="K16" s="20">
        <v>471291.06</v>
      </c>
      <c r="L16" s="20">
        <v>471291.06</v>
      </c>
      <c r="M16" s="16">
        <f t="shared" si="3"/>
        <v>3650831.3800000004</v>
      </c>
      <c r="N16" s="6"/>
      <c r="O16" s="6"/>
    </row>
    <row r="17" spans="2:15" ht="33" x14ac:dyDescent="0.3">
      <c r="B17" s="8"/>
      <c r="C17" s="18" t="s">
        <v>36</v>
      </c>
      <c r="D17" s="19">
        <v>600000</v>
      </c>
      <c r="E17" s="20">
        <v>0</v>
      </c>
      <c r="F17" s="20">
        <v>82500</v>
      </c>
      <c r="G17" s="20">
        <v>41250</v>
      </c>
      <c r="H17" s="20">
        <v>41250</v>
      </c>
      <c r="I17" s="20">
        <v>41250</v>
      </c>
      <c r="J17" s="20">
        <v>3397189.55</v>
      </c>
      <c r="K17" s="20">
        <v>0</v>
      </c>
      <c r="L17" s="20">
        <v>0</v>
      </c>
      <c r="M17" s="16">
        <f t="shared" si="3"/>
        <v>3603439.55</v>
      </c>
      <c r="N17" s="6"/>
      <c r="O17" s="6"/>
    </row>
    <row r="18" spans="2:15" ht="33" x14ac:dyDescent="0.3">
      <c r="B18" s="8"/>
      <c r="C18" s="18" t="s">
        <v>5</v>
      </c>
      <c r="D18" s="19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/>
      <c r="K18" s="20">
        <v>0</v>
      </c>
      <c r="L18" s="20">
        <v>0</v>
      </c>
      <c r="M18" s="16">
        <f t="shared" si="3"/>
        <v>0</v>
      </c>
      <c r="N18" s="6"/>
      <c r="O18" s="6"/>
    </row>
    <row r="19" spans="2:15" ht="33" x14ac:dyDescent="0.3">
      <c r="B19" s="8"/>
      <c r="C19" s="18" t="s">
        <v>6</v>
      </c>
      <c r="D19" s="19">
        <v>37500260</v>
      </c>
      <c r="E19" s="20">
        <v>2927598.88</v>
      </c>
      <c r="F19" s="20">
        <v>2935892.6</v>
      </c>
      <c r="G19" s="20">
        <v>3223014.05</v>
      </c>
      <c r="H19" s="20">
        <v>3197285.34</v>
      </c>
      <c r="I19" s="20">
        <v>4612827.5</v>
      </c>
      <c r="J19" s="20">
        <v>0</v>
      </c>
      <c r="K19" s="20">
        <v>3798587.76</v>
      </c>
      <c r="L19" s="20">
        <v>3862462.29</v>
      </c>
      <c r="M19" s="16">
        <f t="shared" si="3"/>
        <v>24557668.420000002</v>
      </c>
      <c r="N19" s="6"/>
      <c r="O19" s="6"/>
    </row>
    <row r="20" spans="2:15" ht="30" x14ac:dyDescent="0.3">
      <c r="B20" s="8"/>
      <c r="C20" s="14" t="s">
        <v>7</v>
      </c>
      <c r="D20" s="17">
        <f>+D21+D22+D23+D24+D25+D26+D27+D28+D29</f>
        <v>37182219</v>
      </c>
      <c r="E20" s="17">
        <f t="shared" ref="E20:L20" si="4">+E21+E22+E23+E24+E25+E26+E27+E28+E29</f>
        <v>0</v>
      </c>
      <c r="F20" s="17">
        <f t="shared" si="4"/>
        <v>1099985.03</v>
      </c>
      <c r="G20" s="17">
        <f t="shared" si="4"/>
        <v>1802096.73</v>
      </c>
      <c r="H20" s="17">
        <f t="shared" si="4"/>
        <v>1737217.97</v>
      </c>
      <c r="I20" s="17">
        <f t="shared" si="4"/>
        <v>1343119.27</v>
      </c>
      <c r="J20" s="17">
        <f t="shared" si="4"/>
        <v>1896915.23</v>
      </c>
      <c r="K20" s="17">
        <f t="shared" si="4"/>
        <v>991322.03</v>
      </c>
      <c r="L20" s="17">
        <f t="shared" si="4"/>
        <v>1448745.98</v>
      </c>
      <c r="M20" s="16">
        <f t="shared" si="3"/>
        <v>10319402.24</v>
      </c>
      <c r="N20" s="6"/>
      <c r="O20" s="6"/>
    </row>
    <row r="21" spans="2:15" ht="16.5" x14ac:dyDescent="0.3">
      <c r="B21" s="8"/>
      <c r="C21" s="18" t="s">
        <v>8</v>
      </c>
      <c r="D21" s="21">
        <v>9629478</v>
      </c>
      <c r="E21" s="20"/>
      <c r="F21" s="20">
        <v>908371.39</v>
      </c>
      <c r="G21" s="20">
        <v>1542516.73</v>
      </c>
      <c r="H21" s="20">
        <v>1334219.47</v>
      </c>
      <c r="I21" s="20">
        <v>659065.4</v>
      </c>
      <c r="J21" s="20">
        <v>980631.9</v>
      </c>
      <c r="K21" s="20">
        <v>678036.27</v>
      </c>
      <c r="L21" s="20">
        <v>510941.64</v>
      </c>
      <c r="M21" s="16">
        <f t="shared" si="3"/>
        <v>6613782.7999999998</v>
      </c>
      <c r="N21" s="6"/>
      <c r="O21" s="6"/>
    </row>
    <row r="22" spans="2:15" ht="33" x14ac:dyDescent="0.3">
      <c r="B22" s="8"/>
      <c r="C22" s="18" t="s">
        <v>9</v>
      </c>
      <c r="D22" s="19">
        <v>2340160</v>
      </c>
      <c r="E22" s="20"/>
      <c r="F22" s="20">
        <v>0</v>
      </c>
      <c r="G22" s="20">
        <v>0</v>
      </c>
      <c r="H22" s="20">
        <v>0</v>
      </c>
      <c r="I22" s="20">
        <v>527254.27</v>
      </c>
      <c r="J22" s="20">
        <v>16983.330000000002</v>
      </c>
      <c r="K22" s="20">
        <v>0</v>
      </c>
      <c r="L22" s="20">
        <v>5605</v>
      </c>
      <c r="M22" s="16">
        <f t="shared" si="3"/>
        <v>549842.6</v>
      </c>
      <c r="N22" s="6"/>
      <c r="O22" s="6"/>
    </row>
    <row r="23" spans="2:15" ht="16.5" x14ac:dyDescent="0.3">
      <c r="B23" s="8"/>
      <c r="C23" s="18" t="s">
        <v>10</v>
      </c>
      <c r="D23" s="19">
        <v>2624000</v>
      </c>
      <c r="E23" s="20"/>
      <c r="F23" s="20">
        <v>0</v>
      </c>
      <c r="G23" s="20">
        <v>0</v>
      </c>
      <c r="H23" s="20">
        <v>122400</v>
      </c>
      <c r="I23" s="20">
        <v>0</v>
      </c>
      <c r="J23" s="20">
        <v>0</v>
      </c>
      <c r="K23" s="20">
        <v>0</v>
      </c>
      <c r="L23" s="20">
        <v>0</v>
      </c>
      <c r="M23" s="16">
        <f t="shared" si="3"/>
        <v>122400</v>
      </c>
      <c r="N23" s="6"/>
      <c r="O23" s="6"/>
    </row>
    <row r="24" spans="2:15" ht="18" customHeight="1" x14ac:dyDescent="0.3">
      <c r="B24" s="8"/>
      <c r="C24" s="18" t="s">
        <v>11</v>
      </c>
      <c r="D24" s="19">
        <v>869798</v>
      </c>
      <c r="E24" s="20"/>
      <c r="F24" s="20">
        <v>0</v>
      </c>
      <c r="G24" s="20">
        <v>0</v>
      </c>
      <c r="H24" s="20">
        <v>0</v>
      </c>
      <c r="I24" s="20">
        <v>0</v>
      </c>
      <c r="J24" s="20">
        <v>447700</v>
      </c>
      <c r="K24" s="20">
        <v>0</v>
      </c>
      <c r="L24" s="20">
        <v>0</v>
      </c>
      <c r="M24" s="16">
        <f t="shared" si="3"/>
        <v>447700</v>
      </c>
      <c r="N24" s="6"/>
      <c r="O24" s="6"/>
    </row>
    <row r="25" spans="2:15" ht="16.5" x14ac:dyDescent="0.3">
      <c r="B25" s="8"/>
      <c r="C25" s="18" t="s">
        <v>12</v>
      </c>
      <c r="D25" s="19">
        <v>4278181</v>
      </c>
      <c r="E25" s="20"/>
      <c r="F25" s="20">
        <v>166029.54</v>
      </c>
      <c r="G25" s="20">
        <v>105000</v>
      </c>
      <c r="H25" s="20">
        <v>169000</v>
      </c>
      <c r="I25" s="20">
        <v>35000</v>
      </c>
      <c r="J25" s="20">
        <v>451600</v>
      </c>
      <c r="K25" s="20">
        <v>273600</v>
      </c>
      <c r="L25" s="20">
        <v>438000</v>
      </c>
      <c r="M25" s="16">
        <f t="shared" si="3"/>
        <v>1638229.54</v>
      </c>
      <c r="N25" s="6"/>
      <c r="O25" s="6"/>
    </row>
    <row r="26" spans="2:15" ht="16.5" x14ac:dyDescent="0.3">
      <c r="B26" s="8"/>
      <c r="C26" s="18" t="s">
        <v>13</v>
      </c>
      <c r="D26" s="19">
        <v>3000702</v>
      </c>
      <c r="E26" s="20"/>
      <c r="F26" s="20">
        <v>0</v>
      </c>
      <c r="G26" s="20">
        <v>0</v>
      </c>
      <c r="H26" s="20"/>
      <c r="I26" s="20">
        <v>0</v>
      </c>
      <c r="J26" s="20">
        <v>0</v>
      </c>
      <c r="K26" s="20">
        <v>0</v>
      </c>
      <c r="L26" s="20">
        <v>0</v>
      </c>
      <c r="M26" s="16">
        <f t="shared" si="3"/>
        <v>0</v>
      </c>
      <c r="N26" s="6"/>
      <c r="O26" s="6"/>
    </row>
    <row r="27" spans="2:15" ht="66" x14ac:dyDescent="0.3">
      <c r="B27" s="8"/>
      <c r="C27" s="18" t="s">
        <v>14</v>
      </c>
      <c r="D27" s="19">
        <v>1855000</v>
      </c>
      <c r="E27" s="20"/>
      <c r="F27" s="20">
        <v>25584.1</v>
      </c>
      <c r="G27" s="20">
        <v>0</v>
      </c>
      <c r="H27" s="20"/>
      <c r="I27" s="20">
        <v>0</v>
      </c>
      <c r="J27" s="20">
        <v>0</v>
      </c>
      <c r="K27" s="20">
        <v>0</v>
      </c>
      <c r="L27" s="20">
        <v>390359.34</v>
      </c>
      <c r="M27" s="16">
        <f t="shared" si="3"/>
        <v>415943.44</v>
      </c>
      <c r="N27" s="6"/>
      <c r="O27" s="6"/>
    </row>
    <row r="28" spans="2:15" ht="49.5" x14ac:dyDescent="0.3">
      <c r="B28" s="8"/>
      <c r="C28" s="18" t="s">
        <v>15</v>
      </c>
      <c r="D28" s="19">
        <v>2584900</v>
      </c>
      <c r="E28" s="20"/>
      <c r="F28" s="20">
        <v>0</v>
      </c>
      <c r="G28" s="20">
        <v>154580</v>
      </c>
      <c r="H28" s="20">
        <v>111598.5</v>
      </c>
      <c r="I28" s="20">
        <v>121799.6</v>
      </c>
      <c r="J28" s="20">
        <v>0</v>
      </c>
      <c r="K28" s="20">
        <v>39685.760000000002</v>
      </c>
      <c r="L28" s="20">
        <v>103840</v>
      </c>
      <c r="M28" s="16">
        <f t="shared" si="3"/>
        <v>531503.86</v>
      </c>
      <c r="N28" s="6"/>
      <c r="O28" s="6"/>
    </row>
    <row r="29" spans="2:15" ht="33" x14ac:dyDescent="0.3">
      <c r="B29" s="8"/>
      <c r="C29" s="18" t="s">
        <v>37</v>
      </c>
      <c r="D29" s="22">
        <v>10000000</v>
      </c>
      <c r="E29" s="20"/>
      <c r="F29" s="20">
        <v>0</v>
      </c>
      <c r="G29" s="20">
        <v>0</v>
      </c>
      <c r="H29" s="20"/>
      <c r="I29" s="20">
        <v>0</v>
      </c>
      <c r="J29" s="20">
        <v>0</v>
      </c>
      <c r="K29" s="20"/>
      <c r="L29" s="20"/>
      <c r="M29" s="16">
        <f t="shared" si="3"/>
        <v>0</v>
      </c>
      <c r="N29" s="6"/>
      <c r="O29" s="6"/>
    </row>
    <row r="30" spans="2:15" ht="16.5" x14ac:dyDescent="0.3">
      <c r="B30" s="8"/>
      <c r="C30" s="14" t="s">
        <v>16</v>
      </c>
      <c r="D30" s="17">
        <f>+D31+D32+D33+D34+D35+D36+D37+D38+D39</f>
        <v>112721816</v>
      </c>
      <c r="E30" s="23"/>
      <c r="F30" s="23">
        <v>0</v>
      </c>
      <c r="G30" s="23">
        <v>0</v>
      </c>
      <c r="H30" s="23"/>
      <c r="I30" s="23">
        <v>0</v>
      </c>
      <c r="J30" s="23">
        <f>+J37+J39</f>
        <v>51641.91</v>
      </c>
      <c r="K30" s="23">
        <f>+K37+K39</f>
        <v>17384</v>
      </c>
      <c r="L30" s="23">
        <f>+L37+L39</f>
        <v>22322.46</v>
      </c>
      <c r="M30" s="16">
        <f t="shared" si="3"/>
        <v>91348.37</v>
      </c>
      <c r="N30" s="6"/>
      <c r="O30" s="6"/>
    </row>
    <row r="31" spans="2:15" ht="33" x14ac:dyDescent="0.3">
      <c r="B31" s="8"/>
      <c r="C31" s="18" t="s">
        <v>17</v>
      </c>
      <c r="D31" s="19">
        <v>68060807</v>
      </c>
      <c r="E31" s="20"/>
      <c r="F31" s="20">
        <v>0</v>
      </c>
      <c r="G31" s="20">
        <v>0</v>
      </c>
      <c r="H31" s="20"/>
      <c r="I31" s="20">
        <v>0</v>
      </c>
      <c r="J31" s="20">
        <v>0</v>
      </c>
      <c r="K31" s="20">
        <v>0</v>
      </c>
      <c r="L31" s="20">
        <v>0</v>
      </c>
      <c r="M31" s="16">
        <f t="shared" si="3"/>
        <v>0</v>
      </c>
      <c r="N31" s="6"/>
      <c r="O31" s="6"/>
    </row>
    <row r="32" spans="2:15" ht="16.5" x14ac:dyDescent="0.3">
      <c r="B32" s="8"/>
      <c r="C32" s="18" t="s">
        <v>18</v>
      </c>
      <c r="D32" s="19">
        <v>1550000</v>
      </c>
      <c r="E32" s="20"/>
      <c r="F32" s="20">
        <v>0</v>
      </c>
      <c r="G32" s="20">
        <v>0</v>
      </c>
      <c r="H32" s="20"/>
      <c r="I32" s="20">
        <v>0</v>
      </c>
      <c r="J32" s="20">
        <v>0</v>
      </c>
      <c r="K32" s="20">
        <v>0</v>
      </c>
      <c r="L32" s="20">
        <v>0</v>
      </c>
      <c r="M32" s="16">
        <f t="shared" si="3"/>
        <v>0</v>
      </c>
      <c r="N32" s="6"/>
      <c r="O32" s="6"/>
    </row>
    <row r="33" spans="2:15" ht="33" x14ac:dyDescent="0.3">
      <c r="B33" s="8"/>
      <c r="C33" s="18" t="s">
        <v>19</v>
      </c>
      <c r="D33" s="19">
        <v>0</v>
      </c>
      <c r="E33" s="20"/>
      <c r="F33" s="20">
        <v>0</v>
      </c>
      <c r="G33" s="20">
        <v>0</v>
      </c>
      <c r="H33" s="20"/>
      <c r="I33" s="20">
        <v>0</v>
      </c>
      <c r="J33" s="20">
        <v>0</v>
      </c>
      <c r="K33" s="20">
        <v>0</v>
      </c>
      <c r="L33" s="20">
        <v>0</v>
      </c>
      <c r="M33" s="16">
        <f t="shared" si="3"/>
        <v>0</v>
      </c>
      <c r="N33" s="6"/>
      <c r="O33" s="6"/>
    </row>
    <row r="34" spans="2:15" ht="33" x14ac:dyDescent="0.3">
      <c r="B34" s="8"/>
      <c r="C34" s="18" t="s">
        <v>20</v>
      </c>
      <c r="D34" s="19">
        <v>13996000</v>
      </c>
      <c r="E34" s="20"/>
      <c r="F34" s="20">
        <v>0</v>
      </c>
      <c r="G34" s="20">
        <v>0</v>
      </c>
      <c r="H34" s="20"/>
      <c r="I34" s="20">
        <v>0</v>
      </c>
      <c r="J34" s="20">
        <v>0</v>
      </c>
      <c r="K34" s="20">
        <v>0</v>
      </c>
      <c r="L34" s="20">
        <v>0</v>
      </c>
      <c r="M34" s="16">
        <f t="shared" si="3"/>
        <v>0</v>
      </c>
      <c r="N34" s="6"/>
      <c r="O34" s="6"/>
    </row>
    <row r="35" spans="2:15" ht="33" x14ac:dyDescent="0.3">
      <c r="B35" s="8"/>
      <c r="C35" s="18" t="s">
        <v>21</v>
      </c>
      <c r="D35" s="19">
        <v>558730</v>
      </c>
      <c r="E35" s="20"/>
      <c r="F35" s="20">
        <v>0</v>
      </c>
      <c r="G35" s="20">
        <v>0</v>
      </c>
      <c r="H35" s="20"/>
      <c r="I35" s="20">
        <v>0</v>
      </c>
      <c r="J35" s="20">
        <v>0</v>
      </c>
      <c r="K35" s="20">
        <v>0</v>
      </c>
      <c r="L35" s="20">
        <v>0</v>
      </c>
      <c r="M35" s="16">
        <f t="shared" si="3"/>
        <v>0</v>
      </c>
      <c r="N35" s="6"/>
      <c r="O35" s="6"/>
    </row>
    <row r="36" spans="2:15" ht="49.5" x14ac:dyDescent="0.3">
      <c r="B36" s="8"/>
      <c r="C36" s="18" t="s">
        <v>22</v>
      </c>
      <c r="D36" s="19">
        <v>40000</v>
      </c>
      <c r="E36" s="20"/>
      <c r="F36" s="20">
        <v>0</v>
      </c>
      <c r="G36" s="20">
        <v>0</v>
      </c>
      <c r="H36" s="20"/>
      <c r="I36" s="20">
        <v>0</v>
      </c>
      <c r="J36" s="20">
        <v>0</v>
      </c>
      <c r="K36" s="20">
        <v>0</v>
      </c>
      <c r="L36" s="20">
        <v>0</v>
      </c>
      <c r="M36" s="16">
        <f t="shared" si="3"/>
        <v>0</v>
      </c>
      <c r="N36" s="6"/>
      <c r="O36" s="6"/>
    </row>
    <row r="37" spans="2:15" ht="49.5" x14ac:dyDescent="0.3">
      <c r="B37" s="8"/>
      <c r="C37" s="18" t="s">
        <v>23</v>
      </c>
      <c r="D37" s="19">
        <v>9284564</v>
      </c>
      <c r="E37" s="20"/>
      <c r="F37" s="20">
        <v>0</v>
      </c>
      <c r="G37" s="20">
        <v>0</v>
      </c>
      <c r="H37" s="20"/>
      <c r="I37" s="20">
        <v>0</v>
      </c>
      <c r="J37" s="20">
        <v>24260.01</v>
      </c>
      <c r="K37" s="20">
        <v>0</v>
      </c>
      <c r="L37" s="20">
        <v>0</v>
      </c>
      <c r="M37" s="16">
        <f t="shared" si="3"/>
        <v>24260.01</v>
      </c>
      <c r="N37" s="6"/>
      <c r="O37" s="6"/>
    </row>
    <row r="38" spans="2:15" ht="66" x14ac:dyDescent="0.3">
      <c r="B38" s="8"/>
      <c r="C38" s="18" t="s">
        <v>38</v>
      </c>
      <c r="D38" s="19">
        <v>0</v>
      </c>
      <c r="E38" s="20"/>
      <c r="F38" s="20">
        <v>0</v>
      </c>
      <c r="G38" s="20">
        <v>0</v>
      </c>
      <c r="H38" s="20"/>
      <c r="I38" s="20">
        <v>0</v>
      </c>
      <c r="J38" s="20">
        <v>0</v>
      </c>
      <c r="K38" s="20">
        <v>0</v>
      </c>
      <c r="L38" s="20">
        <v>0</v>
      </c>
      <c r="M38" s="16">
        <f t="shared" si="3"/>
        <v>0</v>
      </c>
      <c r="N38" s="6"/>
      <c r="O38" s="6"/>
    </row>
    <row r="39" spans="2:15" ht="33" x14ac:dyDescent="0.3">
      <c r="B39" s="8"/>
      <c r="C39" s="18" t="s">
        <v>24</v>
      </c>
      <c r="D39" s="19">
        <v>19231715</v>
      </c>
      <c r="E39" s="20"/>
      <c r="F39" s="20">
        <v>0</v>
      </c>
      <c r="G39" s="20">
        <v>0</v>
      </c>
      <c r="H39" s="20"/>
      <c r="I39" s="20">
        <v>0</v>
      </c>
      <c r="J39" s="20">
        <v>27381.9</v>
      </c>
      <c r="K39" s="20">
        <v>17384</v>
      </c>
      <c r="L39" s="20">
        <v>22322.46</v>
      </c>
      <c r="M39" s="16">
        <f t="shared" si="3"/>
        <v>67088.36</v>
      </c>
      <c r="N39" s="6"/>
      <c r="O39" s="6"/>
    </row>
    <row r="40" spans="2:15" ht="30" x14ac:dyDescent="0.3">
      <c r="B40" s="8"/>
      <c r="C40" s="14" t="s">
        <v>25</v>
      </c>
      <c r="D40" s="17">
        <f>+D41+D46</f>
        <v>212971022</v>
      </c>
      <c r="E40" s="17">
        <f t="shared" ref="E40:L40" si="5">+E41+E46</f>
        <v>0</v>
      </c>
      <c r="F40" s="17">
        <f t="shared" si="5"/>
        <v>27816457.800000001</v>
      </c>
      <c r="G40" s="17">
        <f t="shared" si="5"/>
        <v>6553654.0599999996</v>
      </c>
      <c r="H40" s="17">
        <f t="shared" si="5"/>
        <v>17343202.100000001</v>
      </c>
      <c r="I40" s="17">
        <f t="shared" si="5"/>
        <v>12712209.18</v>
      </c>
      <c r="J40" s="17">
        <f t="shared" si="5"/>
        <v>28124937.670000002</v>
      </c>
      <c r="K40" s="17">
        <f t="shared" si="5"/>
        <v>12882558.76</v>
      </c>
      <c r="L40" s="17">
        <f t="shared" si="5"/>
        <v>16736608.74</v>
      </c>
      <c r="M40" s="16">
        <f t="shared" si="3"/>
        <v>122169628.31</v>
      </c>
      <c r="N40" s="6"/>
      <c r="O40" s="6"/>
    </row>
    <row r="41" spans="2:15" ht="49.5" x14ac:dyDescent="0.3">
      <c r="B41" s="8"/>
      <c r="C41" s="18" t="s">
        <v>26</v>
      </c>
      <c r="D41" s="19">
        <v>212471022</v>
      </c>
      <c r="E41" s="19"/>
      <c r="F41" s="19">
        <v>27816457.800000001</v>
      </c>
      <c r="G41" s="19">
        <v>6553654.0599999996</v>
      </c>
      <c r="H41" s="19">
        <v>17343202.100000001</v>
      </c>
      <c r="I41" s="19">
        <v>12712209.18</v>
      </c>
      <c r="J41" s="19">
        <v>28124937.670000002</v>
      </c>
      <c r="K41" s="19">
        <v>12882558.76</v>
      </c>
      <c r="L41" s="19">
        <v>16736608.74</v>
      </c>
      <c r="M41" s="16">
        <f t="shared" si="3"/>
        <v>122169628.31</v>
      </c>
      <c r="N41" s="6"/>
      <c r="O41" s="6"/>
    </row>
    <row r="42" spans="2:15" ht="49.5" x14ac:dyDescent="0.3">
      <c r="B42" s="8"/>
      <c r="C42" s="18" t="s">
        <v>39</v>
      </c>
      <c r="D42" s="19">
        <v>0</v>
      </c>
      <c r="E42" s="20"/>
      <c r="F42" s="20"/>
      <c r="G42" s="20"/>
      <c r="H42" s="20"/>
      <c r="I42" s="20"/>
      <c r="J42" s="20"/>
      <c r="K42" s="20">
        <v>0</v>
      </c>
      <c r="L42" s="20"/>
      <c r="M42" s="16">
        <f t="shared" si="3"/>
        <v>0</v>
      </c>
      <c r="N42" s="6"/>
      <c r="O42" s="6"/>
    </row>
    <row r="43" spans="2:15" ht="49.5" x14ac:dyDescent="0.3">
      <c r="B43" s="8"/>
      <c r="C43" s="18" t="s">
        <v>40</v>
      </c>
      <c r="D43" s="19">
        <v>0</v>
      </c>
      <c r="E43" s="20"/>
      <c r="F43" s="20"/>
      <c r="G43" s="20"/>
      <c r="H43" s="20"/>
      <c r="I43" s="20"/>
      <c r="J43" s="20"/>
      <c r="K43" s="20">
        <v>0</v>
      </c>
      <c r="L43" s="20"/>
      <c r="M43" s="16">
        <f t="shared" si="3"/>
        <v>0</v>
      </c>
      <c r="N43" s="6"/>
      <c r="O43" s="6"/>
    </row>
    <row r="44" spans="2:15" ht="49.5" x14ac:dyDescent="0.3">
      <c r="B44" s="8"/>
      <c r="C44" s="18" t="s">
        <v>41</v>
      </c>
      <c r="D44" s="19">
        <v>0</v>
      </c>
      <c r="E44" s="20"/>
      <c r="F44" s="20"/>
      <c r="G44" s="20"/>
      <c r="H44" s="20"/>
      <c r="I44" s="20"/>
      <c r="J44" s="20"/>
      <c r="K44" s="20">
        <v>0</v>
      </c>
      <c r="L44" s="20"/>
      <c r="M44" s="16">
        <f t="shared" si="3"/>
        <v>0</v>
      </c>
      <c r="N44" s="6"/>
      <c r="O44" s="6"/>
    </row>
    <row r="45" spans="2:15" ht="49.5" x14ac:dyDescent="0.3">
      <c r="B45" s="8"/>
      <c r="C45" s="18" t="s">
        <v>42</v>
      </c>
      <c r="D45" s="19">
        <v>0</v>
      </c>
      <c r="E45" s="20"/>
      <c r="F45" s="20"/>
      <c r="G45" s="20"/>
      <c r="H45" s="20"/>
      <c r="I45" s="20"/>
      <c r="J45" s="20"/>
      <c r="K45" s="20">
        <v>0</v>
      </c>
      <c r="L45" s="20"/>
      <c r="M45" s="16">
        <f t="shared" si="3"/>
        <v>0</v>
      </c>
      <c r="N45" s="6"/>
      <c r="O45" s="6"/>
    </row>
    <row r="46" spans="2:15" ht="49.5" x14ac:dyDescent="0.3">
      <c r="B46" s="8"/>
      <c r="C46" s="18" t="s">
        <v>27</v>
      </c>
      <c r="D46" s="19">
        <v>500000</v>
      </c>
      <c r="E46" s="20"/>
      <c r="F46" s="20"/>
      <c r="G46" s="20"/>
      <c r="H46" s="20"/>
      <c r="I46" s="20"/>
      <c r="J46" s="20"/>
      <c r="K46" s="20">
        <v>0</v>
      </c>
      <c r="L46" s="20"/>
      <c r="M46" s="16">
        <f t="shared" si="3"/>
        <v>0</v>
      </c>
      <c r="N46" s="6"/>
      <c r="O46" s="6"/>
    </row>
    <row r="47" spans="2:15" ht="49.5" x14ac:dyDescent="0.3">
      <c r="B47" s="8"/>
      <c r="C47" s="18" t="s">
        <v>43</v>
      </c>
      <c r="D47" s="24"/>
      <c r="E47" s="20"/>
      <c r="F47" s="20"/>
      <c r="G47" s="20"/>
      <c r="H47" s="20"/>
      <c r="I47" s="20"/>
      <c r="J47" s="20"/>
      <c r="K47" s="20">
        <v>0</v>
      </c>
      <c r="L47" s="20"/>
      <c r="M47" s="16">
        <f t="shared" si="3"/>
        <v>0</v>
      </c>
      <c r="N47" s="6"/>
      <c r="O47" s="6"/>
    </row>
    <row r="48" spans="2:15" ht="30" x14ac:dyDescent="0.3">
      <c r="B48" s="8"/>
      <c r="C48" s="14" t="s">
        <v>44</v>
      </c>
      <c r="D48" s="19"/>
      <c r="E48" s="20"/>
      <c r="F48" s="20"/>
      <c r="G48" s="20"/>
      <c r="H48" s="20"/>
      <c r="I48" s="20"/>
      <c r="J48" s="20"/>
      <c r="K48" s="20">
        <v>0</v>
      </c>
      <c r="L48" s="20"/>
      <c r="M48" s="16">
        <f t="shared" si="3"/>
        <v>0</v>
      </c>
      <c r="N48" s="6"/>
      <c r="O48" s="6"/>
    </row>
    <row r="49" spans="2:15" ht="33" x14ac:dyDescent="0.3">
      <c r="B49" s="8"/>
      <c r="C49" s="18" t="s">
        <v>45</v>
      </c>
      <c r="D49" s="19"/>
      <c r="E49" s="20"/>
      <c r="F49" s="20"/>
      <c r="G49" s="20"/>
      <c r="H49" s="20"/>
      <c r="I49" s="20"/>
      <c r="J49" s="20"/>
      <c r="K49" s="20">
        <v>0</v>
      </c>
      <c r="L49" s="20"/>
      <c r="M49" s="16">
        <f t="shared" si="3"/>
        <v>0</v>
      </c>
      <c r="N49" s="6"/>
      <c r="O49" s="6"/>
    </row>
    <row r="50" spans="2:15" ht="49.5" x14ac:dyDescent="0.3">
      <c r="B50" s="8"/>
      <c r="C50" s="18" t="s">
        <v>46</v>
      </c>
      <c r="D50" s="19"/>
      <c r="E50" s="20"/>
      <c r="F50" s="20"/>
      <c r="G50" s="20"/>
      <c r="H50" s="20"/>
      <c r="I50" s="20"/>
      <c r="J50" s="20"/>
      <c r="K50" s="20">
        <v>0</v>
      </c>
      <c r="L50" s="20"/>
      <c r="M50" s="16">
        <f t="shared" si="3"/>
        <v>0</v>
      </c>
      <c r="N50" s="6"/>
      <c r="O50" s="6"/>
    </row>
    <row r="51" spans="2:15" ht="49.5" x14ac:dyDescent="0.3">
      <c r="B51" s="8"/>
      <c r="C51" s="18" t="s">
        <v>47</v>
      </c>
      <c r="D51" s="19"/>
      <c r="E51" s="20"/>
      <c r="F51" s="20"/>
      <c r="G51" s="20"/>
      <c r="H51" s="20"/>
      <c r="I51" s="20"/>
      <c r="J51" s="20"/>
      <c r="K51" s="20">
        <v>0</v>
      </c>
      <c r="L51" s="20"/>
      <c r="M51" s="16">
        <f t="shared" si="3"/>
        <v>0</v>
      </c>
      <c r="N51" s="6"/>
      <c r="O51" s="6"/>
    </row>
    <row r="52" spans="2:15" ht="49.5" x14ac:dyDescent="0.3">
      <c r="B52" s="8"/>
      <c r="C52" s="18" t="s">
        <v>48</v>
      </c>
      <c r="D52" s="19"/>
      <c r="E52" s="20"/>
      <c r="F52" s="20"/>
      <c r="G52" s="20"/>
      <c r="H52" s="20"/>
      <c r="I52" s="20"/>
      <c r="J52" s="20"/>
      <c r="K52" s="20">
        <v>0</v>
      </c>
      <c r="L52" s="20"/>
      <c r="M52" s="16">
        <f t="shared" si="3"/>
        <v>0</v>
      </c>
      <c r="N52" s="6"/>
      <c r="O52" s="6"/>
    </row>
    <row r="53" spans="2:15" ht="49.5" x14ac:dyDescent="0.3">
      <c r="B53" s="8"/>
      <c r="C53" s="18" t="s">
        <v>49</v>
      </c>
      <c r="D53" s="19"/>
      <c r="E53" s="20"/>
      <c r="F53" s="20"/>
      <c r="G53" s="20"/>
      <c r="H53" s="20"/>
      <c r="I53" s="20"/>
      <c r="J53" s="20"/>
      <c r="K53" s="20">
        <v>0</v>
      </c>
      <c r="L53" s="20"/>
      <c r="M53" s="16">
        <f t="shared" si="3"/>
        <v>0</v>
      </c>
      <c r="N53" s="6"/>
      <c r="O53" s="6"/>
    </row>
    <row r="54" spans="2:15" ht="33" x14ac:dyDescent="0.3">
      <c r="B54" s="8"/>
      <c r="C54" s="18" t="s">
        <v>50</v>
      </c>
      <c r="D54" s="19"/>
      <c r="E54" s="20"/>
      <c r="F54" s="20"/>
      <c r="G54" s="20"/>
      <c r="H54" s="20"/>
      <c r="I54" s="20"/>
      <c r="J54" s="20"/>
      <c r="K54" s="20">
        <v>0</v>
      </c>
      <c r="L54" s="20"/>
      <c r="M54" s="16">
        <f t="shared" si="3"/>
        <v>0</v>
      </c>
      <c r="N54" s="6"/>
      <c r="O54" s="6"/>
    </row>
    <row r="55" spans="2:15" ht="49.5" x14ac:dyDescent="0.3">
      <c r="B55" s="8"/>
      <c r="C55" s="18" t="s">
        <v>51</v>
      </c>
      <c r="D55" s="17"/>
      <c r="E55" s="20"/>
      <c r="F55" s="20"/>
      <c r="G55" s="20"/>
      <c r="H55" s="20"/>
      <c r="I55" s="20"/>
      <c r="J55" s="20"/>
      <c r="K55" s="20">
        <v>0</v>
      </c>
      <c r="L55" s="20"/>
      <c r="M55" s="16">
        <f t="shared" si="3"/>
        <v>0</v>
      </c>
      <c r="N55" s="6"/>
      <c r="O55" s="6"/>
    </row>
    <row r="56" spans="2:15" ht="30" x14ac:dyDescent="0.3">
      <c r="B56" s="8"/>
      <c r="C56" s="14" t="s">
        <v>28</v>
      </c>
      <c r="D56" s="17">
        <f>+D57+D58+D59+D60+D61+D62+D64</f>
        <v>13637674</v>
      </c>
      <c r="E56" s="23"/>
      <c r="F56" s="23"/>
      <c r="G56" s="23"/>
      <c r="H56" s="23">
        <f>+H62</f>
        <v>71607.600000000006</v>
      </c>
      <c r="I56" s="23">
        <f>+I62</f>
        <v>0</v>
      </c>
      <c r="J56" s="23">
        <v>0</v>
      </c>
      <c r="K56" s="23">
        <f>+K61</f>
        <v>303000</v>
      </c>
      <c r="L56" s="23">
        <f>+L61+L64</f>
        <v>202469.12</v>
      </c>
      <c r="M56" s="16">
        <f t="shared" si="3"/>
        <v>577076.72</v>
      </c>
      <c r="N56" s="6"/>
      <c r="O56" s="6"/>
    </row>
    <row r="57" spans="2:15" ht="16.5" x14ac:dyDescent="0.3">
      <c r="B57" s="8"/>
      <c r="C57" s="18" t="s">
        <v>29</v>
      </c>
      <c r="D57" s="19">
        <v>800000</v>
      </c>
      <c r="E57" s="20"/>
      <c r="F57" s="20"/>
      <c r="G57" s="20"/>
      <c r="H57" s="20"/>
      <c r="I57" s="20"/>
      <c r="J57" s="20"/>
      <c r="K57" s="20">
        <v>0</v>
      </c>
      <c r="L57" s="20"/>
      <c r="M57" s="16">
        <f t="shared" si="3"/>
        <v>0</v>
      </c>
      <c r="N57" s="6"/>
      <c r="O57" s="6"/>
    </row>
    <row r="58" spans="2:15" ht="33" x14ac:dyDescent="0.3">
      <c r="B58" s="8"/>
      <c r="C58" s="18" t="s">
        <v>30</v>
      </c>
      <c r="D58" s="19">
        <v>350000</v>
      </c>
      <c r="E58" s="20"/>
      <c r="F58" s="20"/>
      <c r="G58" s="20"/>
      <c r="H58" s="20"/>
      <c r="I58" s="20"/>
      <c r="J58" s="20"/>
      <c r="K58" s="20">
        <v>0</v>
      </c>
      <c r="L58" s="20"/>
      <c r="M58" s="16">
        <f t="shared" si="3"/>
        <v>0</v>
      </c>
      <c r="N58" s="6"/>
      <c r="O58" s="6"/>
    </row>
    <row r="59" spans="2:15" ht="33" x14ac:dyDescent="0.3">
      <c r="B59" s="8"/>
      <c r="C59" s="18" t="s">
        <v>31</v>
      </c>
      <c r="D59" s="19">
        <v>172874</v>
      </c>
      <c r="E59" s="20"/>
      <c r="F59" s="20"/>
      <c r="G59" s="20"/>
      <c r="H59" s="20"/>
      <c r="I59" s="20"/>
      <c r="J59" s="20"/>
      <c r="K59" s="20">
        <v>0</v>
      </c>
      <c r="L59" s="20"/>
      <c r="M59" s="16">
        <f t="shared" si="3"/>
        <v>0</v>
      </c>
      <c r="N59" s="6"/>
      <c r="O59" s="6"/>
    </row>
    <row r="60" spans="2:15" ht="49.5" x14ac:dyDescent="0.3">
      <c r="B60" s="8"/>
      <c r="C60" s="18" t="s">
        <v>32</v>
      </c>
      <c r="D60" s="19">
        <v>11504800</v>
      </c>
      <c r="E60" s="20"/>
      <c r="F60" s="20"/>
      <c r="G60" s="20"/>
      <c r="H60" s="20"/>
      <c r="I60" s="20"/>
      <c r="J60" s="20"/>
      <c r="K60" s="20">
        <v>0</v>
      </c>
      <c r="L60" s="20"/>
      <c r="M60" s="16">
        <f t="shared" si="3"/>
        <v>0</v>
      </c>
      <c r="N60" s="6"/>
      <c r="O60" s="6"/>
    </row>
    <row r="61" spans="2:15" ht="33" x14ac:dyDescent="0.3">
      <c r="B61" s="8"/>
      <c r="C61" s="18" t="s">
        <v>33</v>
      </c>
      <c r="D61" s="19">
        <v>450000</v>
      </c>
      <c r="E61" s="20"/>
      <c r="F61" s="20"/>
      <c r="G61" s="20"/>
      <c r="H61" s="20"/>
      <c r="I61" s="20"/>
      <c r="J61" s="20"/>
      <c r="K61" s="20">
        <v>303000</v>
      </c>
      <c r="L61" s="20"/>
      <c r="M61" s="16">
        <f t="shared" si="3"/>
        <v>303000</v>
      </c>
      <c r="N61" s="6"/>
      <c r="O61" s="6"/>
    </row>
    <row r="62" spans="2:15" ht="33" x14ac:dyDescent="0.3">
      <c r="B62" s="8"/>
      <c r="C62" s="18" t="s">
        <v>52</v>
      </c>
      <c r="D62" s="19">
        <v>50000</v>
      </c>
      <c r="E62" s="20"/>
      <c r="F62" s="20"/>
      <c r="G62" s="20"/>
      <c r="H62" s="20">
        <v>71607.600000000006</v>
      </c>
      <c r="I62" s="20"/>
      <c r="J62" s="20"/>
      <c r="K62" s="20"/>
      <c r="L62" s="20"/>
      <c r="M62" s="16">
        <f t="shared" si="3"/>
        <v>71607.600000000006</v>
      </c>
      <c r="N62" s="6"/>
      <c r="O62" s="6"/>
    </row>
    <row r="63" spans="2:15" ht="33" x14ac:dyDescent="0.3">
      <c r="B63" s="8"/>
      <c r="C63" s="18" t="s">
        <v>53</v>
      </c>
      <c r="D63" s="19">
        <v>0</v>
      </c>
      <c r="E63" s="20"/>
      <c r="F63" s="20"/>
      <c r="G63" s="20"/>
      <c r="H63" s="20"/>
      <c r="I63" s="20"/>
      <c r="J63" s="20"/>
      <c r="K63" s="20"/>
      <c r="L63" s="20"/>
      <c r="M63" s="16">
        <f t="shared" si="3"/>
        <v>0</v>
      </c>
      <c r="N63" s="6"/>
      <c r="O63" s="6"/>
    </row>
    <row r="64" spans="2:15" ht="16.5" x14ac:dyDescent="0.3">
      <c r="B64" s="8"/>
      <c r="C64" s="18" t="s">
        <v>34</v>
      </c>
      <c r="D64" s="19">
        <v>310000</v>
      </c>
      <c r="E64" s="20"/>
      <c r="F64" s="20"/>
      <c r="G64" s="20"/>
      <c r="H64" s="20"/>
      <c r="I64" s="20"/>
      <c r="J64" s="20"/>
      <c r="K64" s="20"/>
      <c r="L64" s="20">
        <v>202469.12</v>
      </c>
      <c r="M64" s="16">
        <f t="shared" si="3"/>
        <v>202469.12</v>
      </c>
      <c r="N64" s="6"/>
      <c r="O64" s="6"/>
    </row>
    <row r="65" spans="2:15" ht="49.5" x14ac:dyDescent="0.3">
      <c r="B65" s="8"/>
      <c r="C65" s="18" t="s">
        <v>54</v>
      </c>
      <c r="D65" s="17">
        <v>0</v>
      </c>
      <c r="E65" s="20"/>
      <c r="F65" s="20"/>
      <c r="G65" s="20"/>
      <c r="H65" s="20"/>
      <c r="I65" s="20"/>
      <c r="J65" s="20"/>
      <c r="K65" s="20"/>
      <c r="L65" s="20"/>
      <c r="M65" s="16">
        <f t="shared" si="3"/>
        <v>0</v>
      </c>
      <c r="N65" s="6"/>
      <c r="O65" s="6"/>
    </row>
    <row r="66" spans="2:15" ht="16.5" x14ac:dyDescent="0.3">
      <c r="B66" s="8"/>
      <c r="C66" s="14" t="s">
        <v>55</v>
      </c>
      <c r="D66" s="17">
        <v>500000</v>
      </c>
      <c r="E66" s="20"/>
      <c r="F66" s="20"/>
      <c r="G66" s="20"/>
      <c r="H66" s="20"/>
      <c r="I66" s="20"/>
      <c r="J66" s="20"/>
      <c r="K66" s="20"/>
      <c r="L66" s="20"/>
      <c r="M66" s="16">
        <f t="shared" si="3"/>
        <v>0</v>
      </c>
      <c r="N66" s="6"/>
      <c r="O66" s="6"/>
    </row>
    <row r="67" spans="2:15" ht="16.5" x14ac:dyDescent="0.3">
      <c r="B67" s="8"/>
      <c r="C67" s="18" t="s">
        <v>56</v>
      </c>
      <c r="D67" s="19">
        <v>500000</v>
      </c>
      <c r="E67" s="20"/>
      <c r="F67" s="20"/>
      <c r="G67" s="20"/>
      <c r="H67" s="20"/>
      <c r="I67" s="20"/>
      <c r="J67" s="20"/>
      <c r="K67" s="20"/>
      <c r="L67" s="20"/>
      <c r="M67" s="16">
        <f t="shared" si="3"/>
        <v>0</v>
      </c>
      <c r="N67" s="6"/>
      <c r="O67" s="6"/>
    </row>
    <row r="68" spans="2:15" ht="16.5" x14ac:dyDescent="0.3">
      <c r="B68" s="8"/>
      <c r="C68" s="18" t="s">
        <v>57</v>
      </c>
      <c r="D68" s="19"/>
      <c r="E68" s="20"/>
      <c r="F68" s="20"/>
      <c r="G68" s="20"/>
      <c r="H68" s="20"/>
      <c r="I68" s="20"/>
      <c r="J68" s="20"/>
      <c r="K68" s="20"/>
      <c r="L68" s="20"/>
      <c r="M68" s="16">
        <f t="shared" si="3"/>
        <v>0</v>
      </c>
      <c r="N68" s="6"/>
      <c r="O68" s="6"/>
    </row>
    <row r="69" spans="2:15" ht="33" x14ac:dyDescent="0.3">
      <c r="B69" s="8"/>
      <c r="C69" s="18" t="s">
        <v>58</v>
      </c>
      <c r="D69" s="19"/>
      <c r="E69" s="20"/>
      <c r="F69" s="20"/>
      <c r="G69" s="20"/>
      <c r="H69" s="20"/>
      <c r="I69" s="20"/>
      <c r="J69" s="20"/>
      <c r="K69" s="20"/>
      <c r="L69" s="20"/>
      <c r="M69" s="16">
        <f t="shared" si="3"/>
        <v>0</v>
      </c>
      <c r="N69" s="6"/>
      <c r="O69" s="6"/>
    </row>
    <row r="70" spans="2:15" ht="66" x14ac:dyDescent="0.3">
      <c r="B70" s="8"/>
      <c r="C70" s="18" t="s">
        <v>59</v>
      </c>
      <c r="D70" s="19"/>
      <c r="E70" s="20"/>
      <c r="F70" s="20"/>
      <c r="G70" s="20"/>
      <c r="H70" s="20"/>
      <c r="I70" s="20"/>
      <c r="J70" s="20"/>
      <c r="K70" s="20"/>
      <c r="L70" s="20"/>
      <c r="M70" s="16">
        <f t="shared" si="3"/>
        <v>0</v>
      </c>
      <c r="N70" s="6"/>
      <c r="O70" s="6"/>
    </row>
    <row r="71" spans="2:15" ht="45" x14ac:dyDescent="0.3">
      <c r="B71" s="8"/>
      <c r="C71" s="14" t="s">
        <v>60</v>
      </c>
      <c r="D71" s="24"/>
      <c r="E71" s="20"/>
      <c r="F71" s="20"/>
      <c r="G71" s="20"/>
      <c r="H71" s="20"/>
      <c r="I71" s="20"/>
      <c r="J71" s="20"/>
      <c r="K71" s="20"/>
      <c r="L71" s="20"/>
      <c r="M71" s="16">
        <f t="shared" si="3"/>
        <v>0</v>
      </c>
      <c r="N71" s="6"/>
      <c r="O71" s="6"/>
    </row>
    <row r="72" spans="2:15" ht="33" x14ac:dyDescent="0.3">
      <c r="B72" s="8"/>
      <c r="C72" s="18" t="s">
        <v>61</v>
      </c>
      <c r="D72" s="19"/>
      <c r="E72" s="20"/>
      <c r="F72" s="20"/>
      <c r="G72" s="20"/>
      <c r="H72" s="20"/>
      <c r="I72" s="20"/>
      <c r="J72" s="20"/>
      <c r="K72" s="20"/>
      <c r="L72" s="20"/>
      <c r="M72" s="16">
        <f t="shared" si="3"/>
        <v>0</v>
      </c>
      <c r="N72" s="6"/>
      <c r="O72" s="6"/>
    </row>
    <row r="73" spans="2:15" ht="49.5" x14ac:dyDescent="0.3">
      <c r="B73" s="8"/>
      <c r="C73" s="18" t="s">
        <v>62</v>
      </c>
      <c r="D73" s="19"/>
      <c r="E73" s="20"/>
      <c r="F73" s="20"/>
      <c r="G73" s="20"/>
      <c r="H73" s="20"/>
      <c r="I73" s="20"/>
      <c r="J73" s="20"/>
      <c r="K73" s="20"/>
      <c r="L73" s="20"/>
      <c r="M73" s="16">
        <f t="shared" si="3"/>
        <v>0</v>
      </c>
      <c r="N73" s="6"/>
      <c r="O73" s="6"/>
    </row>
    <row r="74" spans="2:15" ht="16.5" x14ac:dyDescent="0.3">
      <c r="B74" s="8"/>
      <c r="C74" s="14" t="s">
        <v>63</v>
      </c>
      <c r="D74" s="19"/>
      <c r="E74" s="20"/>
      <c r="F74" s="20"/>
      <c r="G74" s="20"/>
      <c r="H74" s="20"/>
      <c r="I74" s="20"/>
      <c r="J74" s="20"/>
      <c r="K74" s="20"/>
      <c r="L74" s="20"/>
      <c r="M74" s="16">
        <f t="shared" si="3"/>
        <v>0</v>
      </c>
      <c r="N74" s="6"/>
      <c r="O74" s="6"/>
    </row>
    <row r="75" spans="2:15" ht="33" x14ac:dyDescent="0.3">
      <c r="B75" s="8"/>
      <c r="C75" s="18" t="s">
        <v>64</v>
      </c>
      <c r="D75" s="19"/>
      <c r="E75" s="20"/>
      <c r="F75" s="20"/>
      <c r="G75" s="20"/>
      <c r="H75" s="20"/>
      <c r="I75" s="20"/>
      <c r="J75" s="20"/>
      <c r="K75" s="20"/>
      <c r="L75" s="20"/>
      <c r="M75" s="16">
        <f t="shared" si="3"/>
        <v>0</v>
      </c>
      <c r="N75" s="6"/>
      <c r="O75" s="6"/>
    </row>
    <row r="76" spans="2:15" ht="33" x14ac:dyDescent="0.3">
      <c r="B76" s="8"/>
      <c r="C76" s="18" t="s">
        <v>65</v>
      </c>
      <c r="D76" s="19"/>
      <c r="E76" s="20"/>
      <c r="F76" s="20"/>
      <c r="G76" s="20"/>
      <c r="H76" s="20"/>
      <c r="I76" s="20"/>
      <c r="J76" s="20"/>
      <c r="K76" s="20"/>
      <c r="L76" s="20"/>
      <c r="M76" s="16">
        <f t="shared" si="3"/>
        <v>0</v>
      </c>
      <c r="N76" s="6"/>
      <c r="O76" s="6"/>
    </row>
    <row r="77" spans="2:15" ht="49.5" x14ac:dyDescent="0.3">
      <c r="B77" s="8"/>
      <c r="C77" s="18" t="s">
        <v>66</v>
      </c>
      <c r="D77" s="19"/>
      <c r="E77" s="20"/>
      <c r="F77" s="20"/>
      <c r="G77" s="20"/>
      <c r="H77" s="20"/>
      <c r="I77" s="20"/>
      <c r="J77" s="20"/>
      <c r="K77" s="20"/>
      <c r="L77" s="20"/>
      <c r="M77" s="16">
        <f t="shared" si="3"/>
        <v>0</v>
      </c>
      <c r="N77" s="6"/>
      <c r="O77" s="6"/>
    </row>
    <row r="78" spans="2:15" ht="16.5" x14ac:dyDescent="0.3">
      <c r="B78" s="8"/>
      <c r="C78" s="25" t="s">
        <v>35</v>
      </c>
      <c r="D78" s="26"/>
      <c r="E78" s="20"/>
      <c r="F78" s="20"/>
      <c r="G78" s="20"/>
      <c r="H78" s="20"/>
      <c r="I78" s="20"/>
      <c r="J78" s="20"/>
      <c r="K78" s="20"/>
      <c r="L78" s="20"/>
      <c r="M78" s="16">
        <f t="shared" ref="M78:M90" si="6">SUM(E78:L78)</f>
        <v>0</v>
      </c>
      <c r="N78" s="6"/>
      <c r="O78" s="6"/>
    </row>
    <row r="79" spans="2:15" ht="16.5" x14ac:dyDescent="0.3">
      <c r="B79" s="8"/>
      <c r="C79" s="27"/>
      <c r="D79" s="28"/>
      <c r="E79" s="20"/>
      <c r="F79" s="20"/>
      <c r="G79" s="20"/>
      <c r="H79" s="20"/>
      <c r="I79" s="20"/>
      <c r="J79" s="20"/>
      <c r="K79" s="20"/>
      <c r="L79" s="20"/>
      <c r="M79" s="16">
        <f t="shared" si="6"/>
        <v>0</v>
      </c>
      <c r="N79" s="6"/>
      <c r="O79" s="6"/>
    </row>
    <row r="80" spans="2:15" ht="16.5" x14ac:dyDescent="0.3">
      <c r="B80" s="8"/>
      <c r="C80" s="14" t="s">
        <v>67</v>
      </c>
      <c r="D80" s="24"/>
      <c r="E80" s="20"/>
      <c r="F80" s="20"/>
      <c r="G80" s="20"/>
      <c r="H80" s="20"/>
      <c r="I80" s="20"/>
      <c r="J80" s="20"/>
      <c r="K80" s="20"/>
      <c r="L80" s="20"/>
      <c r="M80" s="16">
        <f t="shared" si="6"/>
        <v>0</v>
      </c>
      <c r="N80" s="6"/>
      <c r="O80" s="6"/>
    </row>
    <row r="81" spans="2:15" ht="30" x14ac:dyDescent="0.3">
      <c r="B81" s="8"/>
      <c r="C81" s="14" t="s">
        <v>68</v>
      </c>
      <c r="D81" s="24"/>
      <c r="E81" s="20"/>
      <c r="F81" s="20"/>
      <c r="G81" s="20"/>
      <c r="H81" s="20"/>
      <c r="I81" s="20"/>
      <c r="J81" s="20"/>
      <c r="K81" s="20"/>
      <c r="L81" s="20"/>
      <c r="M81" s="16">
        <f t="shared" si="6"/>
        <v>0</v>
      </c>
      <c r="N81" s="6"/>
      <c r="O81" s="6"/>
    </row>
    <row r="82" spans="2:15" ht="33" x14ac:dyDescent="0.3">
      <c r="B82" s="8"/>
      <c r="C82" s="18" t="s">
        <v>69</v>
      </c>
      <c r="D82" s="19"/>
      <c r="E82" s="20"/>
      <c r="F82" s="20"/>
      <c r="G82" s="20"/>
      <c r="H82" s="20"/>
      <c r="I82" s="20"/>
      <c r="J82" s="20"/>
      <c r="K82" s="20"/>
      <c r="L82" s="20"/>
      <c r="M82" s="16">
        <f t="shared" si="6"/>
        <v>0</v>
      </c>
      <c r="N82" s="6"/>
      <c r="O82" s="6"/>
    </row>
    <row r="83" spans="2:15" ht="33" x14ac:dyDescent="0.3">
      <c r="B83" s="8"/>
      <c r="C83" s="18" t="s">
        <v>70</v>
      </c>
      <c r="D83" s="19"/>
      <c r="E83" s="20"/>
      <c r="F83" s="20"/>
      <c r="G83" s="20"/>
      <c r="H83" s="20"/>
      <c r="I83" s="20"/>
      <c r="J83" s="20"/>
      <c r="K83" s="20"/>
      <c r="L83" s="20"/>
      <c r="M83" s="16">
        <f t="shared" si="6"/>
        <v>0</v>
      </c>
      <c r="N83" s="6"/>
      <c r="O83" s="6"/>
    </row>
    <row r="84" spans="2:15" ht="16.5" x14ac:dyDescent="0.3">
      <c r="B84" s="8"/>
      <c r="C84" s="14" t="s">
        <v>71</v>
      </c>
      <c r="D84" s="24"/>
      <c r="E84" s="20"/>
      <c r="F84" s="20"/>
      <c r="G84" s="20"/>
      <c r="H84" s="20"/>
      <c r="I84" s="20"/>
      <c r="J84" s="20"/>
      <c r="K84" s="20"/>
      <c r="L84" s="20"/>
      <c r="M84" s="16">
        <f t="shared" si="6"/>
        <v>0</v>
      </c>
      <c r="N84" s="6"/>
      <c r="O84" s="6"/>
    </row>
    <row r="85" spans="2:15" ht="33" x14ac:dyDescent="0.3">
      <c r="B85" s="8"/>
      <c r="C85" s="18" t="s">
        <v>72</v>
      </c>
      <c r="D85" s="19"/>
      <c r="E85" s="20"/>
      <c r="F85" s="20"/>
      <c r="G85" s="20"/>
      <c r="H85" s="20"/>
      <c r="I85" s="20"/>
      <c r="J85" s="20"/>
      <c r="K85" s="20"/>
      <c r="L85" s="20"/>
      <c r="M85" s="16">
        <f t="shared" si="6"/>
        <v>0</v>
      </c>
      <c r="N85" s="6"/>
      <c r="O85" s="6"/>
    </row>
    <row r="86" spans="2:15" ht="33" x14ac:dyDescent="0.3">
      <c r="B86" s="8"/>
      <c r="C86" s="18" t="s">
        <v>73</v>
      </c>
      <c r="D86" s="19"/>
      <c r="E86" s="20"/>
      <c r="F86" s="20"/>
      <c r="G86" s="20"/>
      <c r="H86" s="20"/>
      <c r="I86" s="20"/>
      <c r="J86" s="20"/>
      <c r="K86" s="20"/>
      <c r="L86" s="20"/>
      <c r="M86" s="16">
        <f t="shared" si="6"/>
        <v>0</v>
      </c>
      <c r="N86" s="6"/>
      <c r="O86" s="6"/>
    </row>
    <row r="87" spans="2:15" ht="30" x14ac:dyDescent="0.3">
      <c r="B87" s="8"/>
      <c r="C87" s="14" t="s">
        <v>74</v>
      </c>
      <c r="D87" s="24"/>
      <c r="E87" s="20"/>
      <c r="F87" s="20"/>
      <c r="G87" s="20"/>
      <c r="H87" s="20"/>
      <c r="I87" s="20"/>
      <c r="J87" s="20"/>
      <c r="K87" s="20"/>
      <c r="L87" s="20"/>
      <c r="M87" s="16">
        <f t="shared" si="6"/>
        <v>0</v>
      </c>
      <c r="N87" s="6"/>
      <c r="O87" s="6"/>
    </row>
    <row r="88" spans="2:15" ht="33" x14ac:dyDescent="0.3">
      <c r="B88" s="8"/>
      <c r="C88" s="18" t="s">
        <v>75</v>
      </c>
      <c r="D88" s="19"/>
      <c r="E88" s="20"/>
      <c r="F88" s="20"/>
      <c r="G88" s="20"/>
      <c r="H88" s="20"/>
      <c r="I88" s="20"/>
      <c r="J88" s="20"/>
      <c r="K88" s="20"/>
      <c r="L88" s="20"/>
      <c r="M88" s="16">
        <f t="shared" si="6"/>
        <v>0</v>
      </c>
      <c r="N88" s="6"/>
      <c r="O88" s="6"/>
    </row>
    <row r="89" spans="2:15" ht="30" x14ac:dyDescent="0.3">
      <c r="B89" s="8"/>
      <c r="C89" s="25" t="s">
        <v>76</v>
      </c>
      <c r="D89" s="26"/>
      <c r="E89" s="20"/>
      <c r="F89" s="20"/>
      <c r="G89" s="20"/>
      <c r="H89" s="20"/>
      <c r="I89" s="20"/>
      <c r="J89" s="20"/>
      <c r="K89" s="20"/>
      <c r="L89" s="20"/>
      <c r="M89" s="16">
        <f t="shared" si="6"/>
        <v>0</v>
      </c>
      <c r="N89" s="6"/>
      <c r="O89" s="6"/>
    </row>
    <row r="90" spans="2:15" ht="16.5" x14ac:dyDescent="0.3">
      <c r="B90" s="8"/>
      <c r="C90" s="29"/>
      <c r="D90" s="30"/>
      <c r="E90" s="31"/>
      <c r="F90" s="31"/>
      <c r="G90" s="31"/>
      <c r="H90" s="31"/>
      <c r="I90" s="31"/>
      <c r="J90" s="31"/>
      <c r="K90" s="31"/>
      <c r="L90" s="31"/>
      <c r="M90" s="16">
        <f t="shared" si="6"/>
        <v>0</v>
      </c>
      <c r="N90" s="6"/>
      <c r="O90" s="6"/>
    </row>
    <row r="91" spans="2:15" ht="33.75" thickBot="1" x14ac:dyDescent="0.35">
      <c r="B91" s="8"/>
      <c r="C91" s="32" t="s">
        <v>77</v>
      </c>
      <c r="D91" s="33">
        <f>+D14+D20+D30+D40+D56+D66</f>
        <v>695776982</v>
      </c>
      <c r="E91" s="33">
        <f t="shared" ref="E91:J91" si="7">+E14+E20+E30+E40+E56</f>
        <v>22709720.07</v>
      </c>
      <c r="F91" s="33">
        <f t="shared" si="7"/>
        <v>51759591.150000006</v>
      </c>
      <c r="G91" s="33">
        <f t="shared" si="7"/>
        <v>33345136.940000001</v>
      </c>
      <c r="H91" s="33">
        <f t="shared" si="7"/>
        <v>43947413.789999999</v>
      </c>
      <c r="I91" s="33">
        <f t="shared" si="7"/>
        <v>49565163.370000005</v>
      </c>
      <c r="J91" s="33">
        <f t="shared" si="7"/>
        <v>56318568.890000001</v>
      </c>
      <c r="K91" s="33">
        <f>+K14+K20+K30+K40+K56</f>
        <v>43579182.219999999</v>
      </c>
      <c r="L91" s="33">
        <f>+L14+L20+L30+L40+L56</f>
        <v>48186566.18</v>
      </c>
      <c r="M91" s="34">
        <f>SUM(E91:L91)</f>
        <v>349411342.60999995</v>
      </c>
      <c r="N91" s="5"/>
      <c r="O91" s="6"/>
    </row>
    <row r="92" spans="2:15" ht="16.5" x14ac:dyDescent="0.3">
      <c r="B92" s="8"/>
      <c r="C92" s="8" t="s">
        <v>91</v>
      </c>
      <c r="D92" s="8"/>
      <c r="E92" s="10"/>
      <c r="F92" s="10"/>
      <c r="G92" s="10"/>
      <c r="H92" s="10"/>
      <c r="I92" s="10"/>
      <c r="J92" s="10"/>
      <c r="K92" s="10"/>
      <c r="L92" s="10"/>
      <c r="M92" s="35"/>
    </row>
    <row r="93" spans="2:15" ht="16.5" x14ac:dyDescent="0.3">
      <c r="B93" s="8"/>
      <c r="C93" s="8" t="s">
        <v>92</v>
      </c>
      <c r="D93" s="8"/>
      <c r="E93" s="10"/>
      <c r="F93" s="10"/>
      <c r="G93" s="10"/>
      <c r="H93" s="10"/>
      <c r="I93" s="10"/>
      <c r="J93" s="10"/>
      <c r="K93" s="10"/>
      <c r="L93" s="10"/>
      <c r="M93" s="35"/>
    </row>
    <row r="94" spans="2:15" ht="16.5" x14ac:dyDescent="0.3">
      <c r="B94" s="8"/>
      <c r="C94" s="8" t="s">
        <v>93</v>
      </c>
      <c r="D94" s="8"/>
      <c r="E94" s="10"/>
      <c r="F94" s="10"/>
      <c r="G94" s="10"/>
      <c r="H94" s="10"/>
      <c r="I94" s="10"/>
      <c r="J94" s="10"/>
      <c r="K94" s="10"/>
      <c r="L94" s="10"/>
      <c r="M94" s="35"/>
    </row>
    <row r="95" spans="2:15" ht="16.5" x14ac:dyDescent="0.3">
      <c r="B95" s="8"/>
      <c r="C95" s="8" t="s">
        <v>94</v>
      </c>
      <c r="D95" s="8"/>
      <c r="E95" s="8"/>
      <c r="F95" s="8"/>
      <c r="G95" s="10"/>
      <c r="H95" s="10"/>
      <c r="I95" s="10"/>
      <c r="J95" s="10"/>
      <c r="K95" s="10"/>
      <c r="L95" s="10"/>
      <c r="M95" s="35"/>
    </row>
    <row r="96" spans="2:15" ht="16.5" x14ac:dyDescent="0.3">
      <c r="B96" s="8"/>
      <c r="C96" s="8" t="s">
        <v>95</v>
      </c>
      <c r="D96" s="8"/>
      <c r="E96" s="8"/>
      <c r="F96" s="8"/>
      <c r="G96" s="10"/>
      <c r="H96" s="10"/>
      <c r="I96" s="10"/>
      <c r="J96" s="10"/>
      <c r="K96" s="10"/>
      <c r="L96" s="10"/>
      <c r="M96" s="35"/>
    </row>
    <row r="97" spans="2:13" ht="16.5" x14ac:dyDescent="0.3">
      <c r="B97" s="8"/>
      <c r="C97" s="37" t="s">
        <v>96</v>
      </c>
      <c r="D97" s="37"/>
      <c r="E97" s="37"/>
      <c r="F97" s="37"/>
      <c r="G97" s="8"/>
      <c r="H97" s="8"/>
      <c r="I97" s="8"/>
      <c r="J97" s="8"/>
      <c r="K97" s="8"/>
      <c r="L97" s="8"/>
      <c r="M97" s="8"/>
    </row>
    <row r="98" spans="2:13" ht="16.5" x14ac:dyDescent="0.3">
      <c r="B98" s="8"/>
      <c r="C98" s="7" t="s">
        <v>97</v>
      </c>
      <c r="D98" s="7"/>
      <c r="E98" s="7"/>
      <c r="F98" s="7"/>
      <c r="G98" s="8"/>
      <c r="H98" s="8"/>
      <c r="I98" s="8"/>
      <c r="J98" s="8"/>
      <c r="K98" s="8"/>
      <c r="L98" s="8"/>
      <c r="M98" s="36"/>
    </row>
    <row r="99" spans="2:13" ht="16.5" x14ac:dyDescent="0.3">
      <c r="B99" s="8"/>
      <c r="G99" s="37"/>
      <c r="H99" s="37"/>
      <c r="I99" s="37"/>
      <c r="J99" s="37"/>
      <c r="K99" s="37"/>
      <c r="L99" s="37"/>
      <c r="M99" s="37"/>
    </row>
  </sheetData>
  <sheetProtection algorithmName="SHA-512" hashValue="vtGMtQKKLpXUl6YxNlpKTwFQ1kfgoDG6z7TpQgklVbv2lDkSVZ4SFac062wJMiMzA8tdVmzVBAcMatBWTxAxSA==" saltValue="KLKyEyLkATDUfsYIyb7dKw==" spinCount="100000" sheet="1" objects="1" scenarios="1"/>
  <mergeCells count="5">
    <mergeCell ref="C5:D5"/>
    <mergeCell ref="C6:M6"/>
    <mergeCell ref="C7:M7"/>
    <mergeCell ref="C8:M8"/>
    <mergeCell ref="C9:M9"/>
  </mergeCells>
  <printOptions horizontalCentered="1"/>
  <pageMargins left="0.7" right="0.7" top="0.75" bottom="0.75" header="0.3" footer="0.3"/>
  <pageSetup paperSize="5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EJECUCION ACUMULADA</vt:lpstr>
      <vt:lpstr>Hoja1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2021-09-07T15:16:34Z</cp:lastPrinted>
  <dcterms:created xsi:type="dcterms:W3CDTF">2018-04-17T18:57:16Z</dcterms:created>
  <dcterms:modified xsi:type="dcterms:W3CDTF">2021-10-08T18:38:44Z</dcterms:modified>
</cp:coreProperties>
</file>