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/>
  <mc:AlternateContent xmlns:mc="http://schemas.openxmlformats.org/markup-compatibility/2006">
    <mc:Choice Requires="x15">
      <x15ac:absPath xmlns:x15ac="http://schemas.microsoft.com/office/spreadsheetml/2010/11/ac" url="Y:\DAI 2021\PORTAL DE TRANSPARENCIA\JULIO 2021\"/>
    </mc:Choice>
  </mc:AlternateContent>
  <xr:revisionPtr revIDLastSave="0" documentId="13_ncr:1_{6DB73898-0989-4EF9-8B90-3FB0A294A1D7}" xr6:coauthVersionLast="47" xr6:coauthVersionMax="47" xr10:uidLastSave="{00000000-0000-0000-0000-000000000000}"/>
  <bookViews>
    <workbookView xWindow="-120" yWindow="-120" windowWidth="19440" windowHeight="15000" activeTab="1" xr2:uid="{00000000-000D-0000-FFFF-FFFF00000000}"/>
  </bookViews>
  <sheets>
    <sheet name="EJECUCION ACUMULADA" sheetId="3" r:id="rId1"/>
    <sheet name="Hoja1" sheetId="4" r:id="rId2"/>
  </sheets>
  <definedNames>
    <definedName name="_xlnm.Print_Area" localSheetId="0">'EJECUCION ACUMULADA'!$C$10:$L$109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92" i="4" l="1"/>
  <c r="K91" i="4"/>
  <c r="K90" i="4"/>
  <c r="K89" i="4"/>
  <c r="K88" i="4"/>
  <c r="K87" i="4"/>
  <c r="K86" i="4"/>
  <c r="K85" i="4"/>
  <c r="K84" i="4"/>
  <c r="K83" i="4"/>
  <c r="K82" i="4"/>
  <c r="K81" i="4"/>
  <c r="K80" i="4"/>
  <c r="K79" i="4"/>
  <c r="K78" i="4"/>
  <c r="K77" i="4"/>
  <c r="K76" i="4"/>
  <c r="K75" i="4"/>
  <c r="K74" i="4"/>
  <c r="K73" i="4"/>
  <c r="K72" i="4"/>
  <c r="K71" i="4"/>
  <c r="K70" i="4"/>
  <c r="K69" i="4"/>
  <c r="K68" i="4"/>
  <c r="K67" i="4"/>
  <c r="K66" i="4"/>
  <c r="K65" i="4"/>
  <c r="K64" i="4"/>
  <c r="K63" i="4"/>
  <c r="K62" i="4"/>
  <c r="K61" i="4"/>
  <c r="K60" i="4"/>
  <c r="K59" i="4"/>
  <c r="J58" i="4"/>
  <c r="H58" i="4"/>
  <c r="G58" i="4"/>
  <c r="C58" i="4"/>
  <c r="K57" i="4"/>
  <c r="K56" i="4"/>
  <c r="K55" i="4"/>
  <c r="K54" i="4"/>
  <c r="K53" i="4"/>
  <c r="K52" i="4"/>
  <c r="K51" i="4"/>
  <c r="K50" i="4"/>
  <c r="K49" i="4"/>
  <c r="K48" i="4"/>
  <c r="K47" i="4"/>
  <c r="K46" i="4"/>
  <c r="K45" i="4"/>
  <c r="K44" i="4"/>
  <c r="K43" i="4"/>
  <c r="J42" i="4"/>
  <c r="I42" i="4"/>
  <c r="H42" i="4"/>
  <c r="G42" i="4"/>
  <c r="F42" i="4"/>
  <c r="E42" i="4"/>
  <c r="D42" i="4"/>
  <c r="C42" i="4"/>
  <c r="K41" i="4"/>
  <c r="K40" i="4"/>
  <c r="K39" i="4"/>
  <c r="K38" i="4"/>
  <c r="K37" i="4"/>
  <c r="K36" i="4"/>
  <c r="K35" i="4"/>
  <c r="K34" i="4"/>
  <c r="K33" i="4"/>
  <c r="J32" i="4"/>
  <c r="K32" i="4" s="1"/>
  <c r="I32" i="4"/>
  <c r="C32" i="4"/>
  <c r="K31" i="4"/>
  <c r="K30" i="4"/>
  <c r="K29" i="4"/>
  <c r="K28" i="4"/>
  <c r="K27" i="4"/>
  <c r="K26" i="4"/>
  <c r="K25" i="4"/>
  <c r="K24" i="4"/>
  <c r="K23" i="4"/>
  <c r="J22" i="4"/>
  <c r="I22" i="4"/>
  <c r="H22" i="4"/>
  <c r="G22" i="4"/>
  <c r="F22" i="4"/>
  <c r="E22" i="4"/>
  <c r="D22" i="4"/>
  <c r="C22" i="4"/>
  <c r="K21" i="4"/>
  <c r="K20" i="4"/>
  <c r="K19" i="4"/>
  <c r="K18" i="4"/>
  <c r="K17" i="4"/>
  <c r="J16" i="4"/>
  <c r="I16" i="4"/>
  <c r="H16" i="4"/>
  <c r="G16" i="4"/>
  <c r="F16" i="4"/>
  <c r="E16" i="4"/>
  <c r="D16" i="4"/>
  <c r="C16" i="4"/>
  <c r="H93" i="4" l="1"/>
  <c r="G15" i="4"/>
  <c r="D93" i="4"/>
  <c r="C15" i="4"/>
  <c r="I93" i="4"/>
  <c r="H15" i="4"/>
  <c r="F15" i="4"/>
  <c r="J15" i="4"/>
  <c r="K58" i="4"/>
  <c r="C93" i="4"/>
  <c r="G93" i="4"/>
  <c r="K42" i="4"/>
  <c r="E93" i="4"/>
  <c r="K22" i="4"/>
  <c r="J93" i="4"/>
  <c r="K16" i="4"/>
  <c r="E15" i="4"/>
  <c r="I15" i="4"/>
  <c r="F93" i="4"/>
  <c r="K93" i="4" s="1"/>
  <c r="D15" i="4"/>
  <c r="L20" i="3"/>
  <c r="L21" i="3"/>
  <c r="L22" i="3"/>
  <c r="L23" i="3"/>
  <c r="L24" i="3"/>
  <c r="L26" i="3"/>
  <c r="L27" i="3"/>
  <c r="L28" i="3"/>
  <c r="L29" i="3"/>
  <c r="L30" i="3"/>
  <c r="L31" i="3"/>
  <c r="L32" i="3"/>
  <c r="L33" i="3"/>
  <c r="L34" i="3"/>
  <c r="L36" i="3"/>
  <c r="L37" i="3"/>
  <c r="L38" i="3"/>
  <c r="L39" i="3"/>
  <c r="L40" i="3"/>
  <c r="L41" i="3"/>
  <c r="L42" i="3"/>
  <c r="L43" i="3"/>
  <c r="L44" i="3"/>
  <c r="L46" i="3"/>
  <c r="L47" i="3"/>
  <c r="L48" i="3"/>
  <c r="L49" i="3"/>
  <c r="L50" i="3"/>
  <c r="L51" i="3"/>
  <c r="L52" i="3"/>
  <c r="L53" i="3"/>
  <c r="L54" i="3"/>
  <c r="L55" i="3"/>
  <c r="L56" i="3"/>
  <c r="L57" i="3"/>
  <c r="L58" i="3"/>
  <c r="L59" i="3"/>
  <c r="L60" i="3"/>
  <c r="L62" i="3"/>
  <c r="L63" i="3"/>
  <c r="L64" i="3"/>
  <c r="L65" i="3"/>
  <c r="L66" i="3"/>
  <c r="L67" i="3"/>
  <c r="L68" i="3"/>
  <c r="L69" i="3"/>
  <c r="L70" i="3"/>
  <c r="L71" i="3"/>
  <c r="L72" i="3"/>
  <c r="L73" i="3"/>
  <c r="L74" i="3"/>
  <c r="L75" i="3"/>
  <c r="L76" i="3"/>
  <c r="L77" i="3"/>
  <c r="L78" i="3"/>
  <c r="L79" i="3"/>
  <c r="L80" i="3"/>
  <c r="L81" i="3"/>
  <c r="L82" i="3"/>
  <c r="L83" i="3"/>
  <c r="L84" i="3"/>
  <c r="L85" i="3"/>
  <c r="L86" i="3"/>
  <c r="L87" i="3"/>
  <c r="L88" i="3"/>
  <c r="L89" i="3"/>
  <c r="L90" i="3"/>
  <c r="L91" i="3"/>
  <c r="L92" i="3"/>
  <c r="L93" i="3"/>
  <c r="L94" i="3"/>
  <c r="L95" i="3"/>
  <c r="K35" i="3"/>
  <c r="K61" i="3"/>
  <c r="K45" i="3"/>
  <c r="K25" i="3"/>
  <c r="K19" i="3"/>
  <c r="K15" i="4" l="1"/>
  <c r="K96" i="3"/>
  <c r="K18" i="3"/>
  <c r="J35" i="3"/>
  <c r="L35" i="3" s="1"/>
  <c r="J45" i="3"/>
  <c r="J25" i="3"/>
  <c r="J19" i="3"/>
  <c r="J96" i="3" s="1"/>
  <c r="J18" i="3" l="1"/>
  <c r="I61" i="3"/>
  <c r="I45" i="3"/>
  <c r="I25" i="3"/>
  <c r="I19" i="3"/>
  <c r="I96" i="3" l="1"/>
  <c r="I18" i="3"/>
  <c r="H61" i="3"/>
  <c r="L61" i="3" s="1"/>
  <c r="H45" i="3"/>
  <c r="H25" i="3" l="1"/>
  <c r="H19" i="3"/>
  <c r="H18" i="3" l="1"/>
  <c r="H96" i="3"/>
  <c r="G45" i="3"/>
  <c r="G25" i="3"/>
  <c r="G19" i="3"/>
  <c r="G96" i="3" l="1"/>
  <c r="G18" i="3"/>
  <c r="E45" i="3"/>
  <c r="F45" i="3"/>
  <c r="E25" i="3"/>
  <c r="F25" i="3"/>
  <c r="F19" i="3"/>
  <c r="E19" i="3"/>
  <c r="L19" i="3" s="1"/>
  <c r="L25" i="3" l="1"/>
  <c r="L45" i="3"/>
  <c r="F96" i="3"/>
  <c r="E18" i="3"/>
  <c r="L18" i="3" s="1"/>
  <c r="F18" i="3"/>
  <c r="D61" i="3" l="1"/>
  <c r="D45" i="3"/>
  <c r="D35" i="3"/>
  <c r="D25" i="3"/>
  <c r="D19" i="3"/>
  <c r="D18" i="3" l="1"/>
  <c r="E96" i="3" l="1"/>
  <c r="L96" i="3" s="1"/>
  <c r="D96" i="3" l="1"/>
</calcChain>
</file>

<file path=xl/sharedStrings.xml><?xml version="1.0" encoding="utf-8"?>
<sst xmlns="http://schemas.openxmlformats.org/spreadsheetml/2006/main" count="188" uniqueCount="94">
  <si>
    <t>Detalle</t>
  </si>
  <si>
    <t>2 - GASTOS</t>
  </si>
  <si>
    <t>2.1 - REMUNERACIONES Y CONTRIBUCIONES</t>
  </si>
  <si>
    <t>2.1.1 - REMUNERACIONES</t>
  </si>
  <si>
    <t>2.1.2 - SOBRESUELDOS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</si>
  <si>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</si>
  <si>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</si>
  <si>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</si>
  <si>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</si>
  <si>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</si>
  <si>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</si>
  <si>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</si>
  <si>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</si>
  <si>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</si>
  <si>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</si>
  <si>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</si>
  <si>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</si>
  <si>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</si>
  <si>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</si>
  <si>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</si>
  <si>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</si>
  <si>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</si>
  <si>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</si>
  <si>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</si>
  <si>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</si>
  <si>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</si>
  <si>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</si>
  <si>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2.4.7 - TRANSFERENCIAS CORRIENTES AL SECTOR EXTERNO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</si>
  <si>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</si>
  <si>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</si>
  <si>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</si>
  <si>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</si>
  <si>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</si>
  <si>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</si>
  <si>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2.6.8 - BIENES INTANGIBLES</t>
  </si>
  <si>
    <t>Total Gastos</t>
  </si>
  <si>
    <t>2.1.3 - DIETAS Y GASTOS DE REPRESENTACIÓN</t>
  </si>
  <si>
    <t>2.2.9 - OTRAS CONTRATACIONES DE SERVICIOS</t>
  </si>
  <si>
    <t>2.3.8 - GASTOS QUE SE ASIGNARÁN DURANTE EL EJERCICIO (ART. 32 Y 33 LEY 423-06)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</si>
  <si>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</si>
  <si>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</si>
  <si>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</si>
  <si>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</si>
  <si>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</si>
  <si>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</si>
  <si>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</si>
  <si>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</si>
  <si>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</si>
  <si>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</si>
  <si>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</si>
  <si>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</si>
  <si>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</si>
  <si>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2.6.6 - EQUIPOS DE DEFENSA Y SEGURIDAD</t>
  </si>
  <si>
    <t>2.6.7 - ACTIVOS BIÓLOGICOS CULTIVABLES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</si>
  <si>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</si>
  <si>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</si>
  <si>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</si>
  <si>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</si>
  <si>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</si>
  <si>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</si>
  <si>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</si>
  <si>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</si>
  <si>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</si>
  <si>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</si>
  <si>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</si>
  <si>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</si>
  <si>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</si>
  <si>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</si>
  <si>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</si>
  <si>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</si>
  <si>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</si>
  <si>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</si>
  <si>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</si>
  <si>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</si>
  <si>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</si>
  <si>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</si>
  <si>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</si>
  <si>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</si>
  <si>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Notas:</t>
  </si>
  <si>
    <t xml:space="preserve">3. Se presenta la clasificación objetal del gasto al nivel de cuenta. </t>
  </si>
  <si>
    <t xml:space="preserve">1. Gasto devengado. </t>
  </si>
  <si>
    <t xml:space="preserve">2. Se presenta el gasto por mes; cada mes se debe actualizar el gasto devengado de los meses anteriores. </t>
  </si>
  <si>
    <t>4. Fecha de imputación: último día del mes analizado</t>
  </si>
  <si>
    <t xml:space="preserve">Ejecución de Gastos y Aplicaciones Financieras </t>
  </si>
  <si>
    <t xml:space="preserve">Total </t>
  </si>
  <si>
    <t>TOTAL</t>
  </si>
  <si>
    <t>ENERO</t>
  </si>
  <si>
    <t>FEBRERO</t>
  </si>
  <si>
    <t>MARZO</t>
  </si>
  <si>
    <t>ABRIL</t>
  </si>
  <si>
    <t>MAYO</t>
  </si>
  <si>
    <t>JUNIO</t>
  </si>
  <si>
    <t>JULIOO</t>
  </si>
  <si>
    <t>DESDE 01  DE ENERO HASTA 31  DE JULIO, AÑO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</si>
</sst>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Book Antiqua"/>
      <family val="1"/>
    </font>
    <font>
      <b/>
      <sz val="12"/>
      <color theme="1"/>
      <name val="Book Antiqua"/>
      <family val="1"/>
    </font>
    <font>
      <sz val="11"/>
      <color theme="1"/>
      <name val="Book Antiqua"/>
      <family val="1"/>
    </font>
    <font>
      <b/>
      <sz val="11"/>
      <color theme="1"/>
      <name val="Book Antiqua"/>
      <family val="1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54">
    <xf numFmtId="0" fontId="0" fillId="0" borderId="0" xfId="0"/>
    <xf numFmtId="0" fontId="0" fillId="0" borderId="0" xfId="0" applyAlignment="1">
      <alignment horizontal="left"/>
    </xf>
    <xf numFmtId="43" fontId="0" fillId="0" borderId="0" xfId="1" applyFont="1"/>
    <xf numFmtId="9" fontId="0" fillId="0" borderId="0" xfId="2" applyFont="1"/>
    <xf numFmtId="43" fontId="0" fillId="0" borderId="0" xfId="0" applyNumberFormat="1"/>
    <xf numFmtId="4" fontId="0" fillId="0" borderId="0" xfId="0" applyNumberFormat="1"/>
    <xf numFmtId="0" fontId="1" fillId="0" borderId="0" xfId="0" applyFont="1" applyAlignme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6" fillId="0" borderId="0" xfId="0" applyFont="1" applyAlignment="1">
      <alignment horizontal="left"/>
    </xf>
    <xf numFmtId="0" fontId="6" fillId="0" borderId="0" xfId="0" applyFont="1"/>
    <xf numFmtId="43" fontId="6" fillId="0" borderId="0" xfId="0" applyNumberFormat="1" applyFont="1"/>
    <xf numFmtId="4" fontId="6" fillId="0" borderId="0" xfId="0" applyNumberFormat="1" applyFont="1"/>
    <xf numFmtId="0" fontId="4" fillId="0" borderId="0" xfId="0" applyFont="1"/>
    <xf numFmtId="0" fontId="7" fillId="0" borderId="1" xfId="0" applyFont="1" applyBorder="1" applyAlignment="1">
      <alignment horizontal="left" vertical="center" wrapText="1"/>
    </xf>
    <xf numFmtId="43" fontId="7" fillId="0" borderId="1" xfId="1" applyFont="1" applyBorder="1" applyAlignment="1">
      <alignment horizontal="left" vertical="center" wrapText="1"/>
    </xf>
    <xf numFmtId="43" fontId="7" fillId="0" borderId="1" xfId="1" applyFont="1" applyBorder="1" applyAlignment="1">
      <alignment vertical="center" wrapText="1"/>
    </xf>
    <xf numFmtId="43" fontId="6" fillId="0" borderId="1" xfId="1" applyFont="1" applyBorder="1" applyAlignment="1">
      <alignment vertical="center" wrapText="1"/>
    </xf>
    <xf numFmtId="43" fontId="6" fillId="0" borderId="1" xfId="1" applyFont="1" applyBorder="1"/>
    <xf numFmtId="4" fontId="6" fillId="0" borderId="1" xfId="0" applyNumberFormat="1" applyFont="1" applyBorder="1"/>
    <xf numFmtId="4" fontId="6" fillId="0" borderId="1" xfId="0" applyNumberFormat="1" applyFont="1" applyBorder="1" applyAlignment="1">
      <alignment vertical="center" wrapText="1"/>
    </xf>
    <xf numFmtId="43" fontId="7" fillId="0" borderId="1" xfId="1" applyFont="1" applyBorder="1"/>
    <xf numFmtId="164" fontId="7" fillId="0" borderId="1" xfId="0" applyNumberFormat="1" applyFont="1" applyBorder="1" applyAlignment="1">
      <alignment vertical="center" wrapText="1"/>
    </xf>
    <xf numFmtId="164" fontId="7" fillId="2" borderId="1" xfId="0" applyNumberFormat="1" applyFont="1" applyFill="1" applyBorder="1" applyAlignment="1">
      <alignment horizontal="center" vertical="center" wrapText="1"/>
    </xf>
    <xf numFmtId="164" fontId="6" fillId="0" borderId="1" xfId="0" applyNumberFormat="1" applyFont="1" applyBorder="1" applyAlignment="1">
      <alignment vertical="center" wrapText="1"/>
    </xf>
    <xf numFmtId="0" fontId="7" fillId="0" borderId="2" xfId="0" applyFont="1" applyBorder="1" applyAlignment="1">
      <alignment horizontal="left" vertical="center" wrapText="1"/>
    </xf>
    <xf numFmtId="43" fontId="7" fillId="0" borderId="3" xfId="0" applyNumberFormat="1" applyFont="1" applyBorder="1"/>
    <xf numFmtId="0" fontId="6" fillId="0" borderId="2" xfId="0" applyFont="1" applyBorder="1" applyAlignment="1">
      <alignment horizontal="left" vertical="center" wrapText="1" indent="2"/>
    </xf>
    <xf numFmtId="0" fontId="7" fillId="2" borderId="2" xfId="0" applyFont="1" applyFill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5" fillId="3" borderId="7" xfId="0" applyFont="1" applyFill="1" applyBorder="1" applyAlignment="1">
      <alignment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164" fontId="7" fillId="0" borderId="10" xfId="0" applyNumberFormat="1" applyFont="1" applyBorder="1" applyAlignment="1">
      <alignment vertical="center" wrapText="1"/>
    </xf>
    <xf numFmtId="0" fontId="6" fillId="0" borderId="11" xfId="0" applyFont="1" applyBorder="1" applyAlignment="1">
      <alignment horizontal="left" vertical="center" wrapText="1" indent="2"/>
    </xf>
    <xf numFmtId="0" fontId="6" fillId="0" borderId="4" xfId="0" applyFont="1" applyBorder="1" applyAlignment="1">
      <alignment horizontal="left" vertical="center" wrapText="1" indent="2"/>
    </xf>
    <xf numFmtId="0" fontId="6" fillId="0" borderId="11" xfId="0" applyFont="1" applyBorder="1"/>
    <xf numFmtId="0" fontId="6" fillId="0" borderId="12" xfId="0" applyFont="1" applyBorder="1"/>
    <xf numFmtId="43" fontId="6" fillId="0" borderId="12" xfId="0" applyNumberFormat="1" applyFont="1" applyBorder="1"/>
    <xf numFmtId="43" fontId="7" fillId="0" borderId="13" xfId="0" applyNumberFormat="1" applyFont="1" applyBorder="1"/>
    <xf numFmtId="0" fontId="5" fillId="3" borderId="7" xfId="0" applyFont="1" applyFill="1" applyBorder="1" applyAlignment="1">
      <alignment horizontal="left" vertical="center" wrapText="1"/>
    </xf>
    <xf numFmtId="43" fontId="7" fillId="3" borderId="8" xfId="1" applyFont="1" applyFill="1" applyBorder="1" applyAlignment="1">
      <alignment horizontal="center" vertical="center" wrapText="1"/>
    </xf>
    <xf numFmtId="43" fontId="7" fillId="3" borderId="9" xfId="1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361950</xdr:colOff>
      <xdr:row>2</xdr:row>
      <xdr:rowOff>16669</xdr:rowOff>
    </xdr:from>
    <xdr:to>
      <xdr:col>7</xdr:col>
      <xdr:colOff>1000125</xdr:colOff>
      <xdr:row>12</xdr:row>
      <xdr:rowOff>16327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62513" y="397669"/>
          <a:ext cx="2864643" cy="2047533"/>
        </a:xfrm>
        <a:prstGeom prst="rect">
          <a:avLst/>
        </a:prstGeom>
      </xdr:spPr>
    </xdr:pic>
    <xdr:clientData/>
  </xdr:twoCellAnchor>
  <xdr:twoCellAnchor editAs="oneCell">
    <xdr:from>
      <xdr:col>4</xdr:col>
      <xdr:colOff>0</xdr:colOff>
      <xdr:row>108</xdr:row>
      <xdr:rowOff>9525</xdr:rowOff>
    </xdr:from>
    <xdr:to>
      <xdr:col>5</xdr:col>
      <xdr:colOff>934009</xdr:colOff>
      <xdr:row>108</xdr:row>
      <xdr:rowOff>15622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390900" y="68427600"/>
          <a:ext cx="2048434" cy="6097"/>
        </a:xfrm>
        <a:prstGeom prst="rect">
          <a:avLst/>
        </a:prstGeom>
      </xdr:spPr>
    </xdr:pic>
    <xdr:clientData/>
  </xdr:twoCellAnchor>
  <xdr:twoCellAnchor editAs="oneCell">
    <xdr:from>
      <xdr:col>4</xdr:col>
      <xdr:colOff>126206</xdr:colOff>
      <xdr:row>107</xdr:row>
      <xdr:rowOff>157162</xdr:rowOff>
    </xdr:from>
    <xdr:to>
      <xdr:col>5</xdr:col>
      <xdr:colOff>1055452</xdr:colOff>
      <xdr:row>107</xdr:row>
      <xdr:rowOff>163259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507581" y="69237225"/>
          <a:ext cx="2048434" cy="6097"/>
        </a:xfrm>
        <a:prstGeom prst="rect">
          <a:avLst/>
        </a:prstGeom>
      </xdr:spPr>
    </xdr:pic>
    <xdr:clientData/>
  </xdr:twoCellAnchor>
  <xdr:twoCellAnchor>
    <xdr:from>
      <xdr:col>3</xdr:col>
      <xdr:colOff>1262061</xdr:colOff>
      <xdr:row>107</xdr:row>
      <xdr:rowOff>95250</xdr:rowOff>
    </xdr:from>
    <xdr:to>
      <xdr:col>6</xdr:col>
      <xdr:colOff>95250</xdr:colOff>
      <xdr:row>111</xdr:row>
      <xdr:rowOff>119062</xdr:rowOff>
    </xdr:to>
    <xdr:sp macro="" textlink="">
      <xdr:nvSpPr>
        <xdr:cNvPr id="8" name="7 CuadroTexto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3381374" y="69175313"/>
          <a:ext cx="2321720" cy="78581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DO" sz="1200" b="1">
              <a:latin typeface="Book Antiqua" pitchFamily="18" charset="0"/>
            </a:rPr>
            <a:t>Lic.da.</a:t>
          </a:r>
          <a:r>
            <a:rPr lang="es-DO" sz="1200" b="1" baseline="0">
              <a:latin typeface="Book Antiqua" pitchFamily="18" charset="0"/>
            </a:rPr>
            <a:t> Ived Peniche</a:t>
          </a:r>
          <a:endParaRPr lang="es-DO" sz="1200" b="1">
            <a:latin typeface="Book Antiqua" pitchFamily="18" charset="0"/>
          </a:endParaRPr>
        </a:p>
        <a:p>
          <a:pPr algn="ctr"/>
          <a:r>
            <a:rPr lang="es-DO" sz="1200" b="1">
              <a:latin typeface="Book Antiqua" pitchFamily="18" charset="0"/>
            </a:rPr>
            <a:t>Enc. Div.  Contabilidad</a:t>
          </a:r>
        </a:p>
        <a:p>
          <a:pPr algn="ctr"/>
          <a:r>
            <a:rPr lang="es-DO" sz="1200">
              <a:latin typeface="Book Antiqua" pitchFamily="18" charset="0"/>
            </a:rPr>
            <a:t>Elaborado</a:t>
          </a:r>
          <a:r>
            <a:rPr lang="es-DO" sz="1200" baseline="0">
              <a:latin typeface="Book Antiqua" pitchFamily="18" charset="0"/>
            </a:rPr>
            <a:t> Por:</a:t>
          </a:r>
          <a:endParaRPr lang="es-DO" sz="1200">
            <a:latin typeface="Book Antiqua" pitchFamily="18" charset="0"/>
          </a:endParaRPr>
        </a:p>
      </xdr:txBody>
    </xdr:sp>
    <xdr:clientData/>
  </xdr:twoCellAnchor>
  <xdr:twoCellAnchor>
    <xdr:from>
      <xdr:col>8</xdr:col>
      <xdr:colOff>1047750</xdr:colOff>
      <xdr:row>107</xdr:row>
      <xdr:rowOff>119062</xdr:rowOff>
    </xdr:from>
    <xdr:to>
      <xdr:col>11</xdr:col>
      <xdr:colOff>83344</xdr:colOff>
      <xdr:row>111</xdr:row>
      <xdr:rowOff>130968</xdr:rowOff>
    </xdr:to>
    <xdr:sp macro="" textlink="">
      <xdr:nvSpPr>
        <xdr:cNvPr id="9" name="8 CuadroTexto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8846344" y="69199125"/>
          <a:ext cx="2238375" cy="7739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DO" sz="1200" b="1">
              <a:latin typeface="Book Antiqua" pitchFamily="18" charset="0"/>
            </a:rPr>
            <a:t>Lic. Ramón Alexis</a:t>
          </a:r>
          <a:r>
            <a:rPr lang="es-DO" sz="1200" b="1" baseline="0">
              <a:latin typeface="Book Antiqua" pitchFamily="18" charset="0"/>
            </a:rPr>
            <a:t>  Severino</a:t>
          </a:r>
        </a:p>
        <a:p>
          <a:pPr algn="ctr"/>
          <a:r>
            <a:rPr lang="es-DO" sz="1200" b="1" baseline="0">
              <a:latin typeface="Book Antiqua" pitchFamily="18" charset="0"/>
            </a:rPr>
            <a:t>Dir. Adm y Finan.</a:t>
          </a:r>
        </a:p>
        <a:p>
          <a:pPr algn="ctr"/>
          <a:r>
            <a:rPr lang="es-DO" sz="1200" baseline="0">
              <a:latin typeface="Book Antiqua" pitchFamily="18" charset="0"/>
            </a:rPr>
            <a:t>Aprobado Por:</a:t>
          </a:r>
          <a:endParaRPr lang="es-DO" sz="1200">
            <a:latin typeface="Book Antiqua" pitchFamily="18" charset="0"/>
          </a:endParaRPr>
        </a:p>
      </xdr:txBody>
    </xdr:sp>
    <xdr:clientData/>
  </xdr:twoCellAnchor>
  <xdr:twoCellAnchor>
    <xdr:from>
      <xdr:col>9</xdr:col>
      <xdr:colOff>47625</xdr:colOff>
      <xdr:row>107</xdr:row>
      <xdr:rowOff>142874</xdr:rowOff>
    </xdr:from>
    <xdr:to>
      <xdr:col>10</xdr:col>
      <xdr:colOff>1012032</xdr:colOff>
      <xdr:row>107</xdr:row>
      <xdr:rowOff>142874</xdr:rowOff>
    </xdr:to>
    <xdr:cxnSp macro="">
      <xdr:nvCxnSpPr>
        <xdr:cNvPr id="10" name="9 Conector recto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CxnSpPr/>
      </xdr:nvCxnSpPr>
      <xdr:spPr>
        <a:xfrm>
          <a:off x="8917781" y="69222937"/>
          <a:ext cx="2047876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581024</xdr:colOff>
      <xdr:row>0</xdr:row>
      <xdr:rowOff>0</xdr:rowOff>
    </xdr:from>
    <xdr:to>
      <xdr:col>6</xdr:col>
      <xdr:colOff>238124</xdr:colOff>
      <xdr:row>9</xdr:row>
      <xdr:rowOff>190158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05374" y="0"/>
          <a:ext cx="3000375" cy="2047533"/>
        </a:xfrm>
        <a:prstGeom prst="rect">
          <a:avLst/>
        </a:prstGeom>
      </xdr:spPr>
    </xdr:pic>
    <xdr:clientData/>
  </xdr:twoCellAnchor>
  <xdr:twoCellAnchor>
    <xdr:from>
      <xdr:col>2</xdr:col>
      <xdr:colOff>1185861</xdr:colOff>
      <xdr:row>104</xdr:row>
      <xdr:rowOff>123825</xdr:rowOff>
    </xdr:from>
    <xdr:to>
      <xdr:col>5</xdr:col>
      <xdr:colOff>19050</xdr:colOff>
      <xdr:row>108</xdr:row>
      <xdr:rowOff>147637</xdr:rowOff>
    </xdr:to>
    <xdr:sp macro="" textlink="">
      <xdr:nvSpPr>
        <xdr:cNvPr id="5" name="4 CuadroTexto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3309936" y="72609075"/>
          <a:ext cx="2319339" cy="78581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DO" sz="1200" b="1">
              <a:latin typeface="Book Antiqua" pitchFamily="18" charset="0"/>
            </a:rPr>
            <a:t>Licda.</a:t>
          </a:r>
          <a:r>
            <a:rPr lang="es-DO" sz="1200" b="1" baseline="0">
              <a:latin typeface="Book Antiqua" pitchFamily="18" charset="0"/>
            </a:rPr>
            <a:t> Ived Peniche</a:t>
          </a:r>
          <a:endParaRPr lang="es-DO" sz="1200" b="1">
            <a:latin typeface="Book Antiqua" pitchFamily="18" charset="0"/>
          </a:endParaRPr>
        </a:p>
        <a:p>
          <a:pPr algn="ctr"/>
          <a:r>
            <a:rPr lang="es-DO" sz="1200" b="1">
              <a:latin typeface="Book Antiqua" pitchFamily="18" charset="0"/>
            </a:rPr>
            <a:t>Enc. Div.  Contabilidad</a:t>
          </a:r>
        </a:p>
        <a:p>
          <a:pPr algn="ctr"/>
          <a:r>
            <a:rPr lang="es-DO" sz="1200">
              <a:latin typeface="Book Antiqua" pitchFamily="18" charset="0"/>
            </a:rPr>
            <a:t>Elaborado</a:t>
          </a:r>
          <a:r>
            <a:rPr lang="es-DO" sz="1200" baseline="0">
              <a:latin typeface="Book Antiqua" pitchFamily="18" charset="0"/>
            </a:rPr>
            <a:t> Por: </a:t>
          </a:r>
          <a:endParaRPr lang="es-DO" sz="1200">
            <a:latin typeface="Book Antiqua" pitchFamily="18" charset="0"/>
          </a:endParaRPr>
        </a:p>
      </xdr:txBody>
    </xdr:sp>
    <xdr:clientData/>
  </xdr:twoCellAnchor>
  <xdr:twoCellAnchor>
    <xdr:from>
      <xdr:col>7</xdr:col>
      <xdr:colOff>1047750</xdr:colOff>
      <xdr:row>104</xdr:row>
      <xdr:rowOff>119062</xdr:rowOff>
    </xdr:from>
    <xdr:to>
      <xdr:col>10</xdr:col>
      <xdr:colOff>83344</xdr:colOff>
      <xdr:row>108</xdr:row>
      <xdr:rowOff>130968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8858250" y="69518212"/>
          <a:ext cx="2235994" cy="7739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DO" sz="1200" b="1">
              <a:latin typeface="Book Antiqua" pitchFamily="18" charset="0"/>
            </a:rPr>
            <a:t>Lic. Ramón Alexis</a:t>
          </a:r>
          <a:r>
            <a:rPr lang="es-DO" sz="1200" b="1" baseline="0">
              <a:latin typeface="Book Antiqua" pitchFamily="18" charset="0"/>
            </a:rPr>
            <a:t>  Severino</a:t>
          </a:r>
        </a:p>
        <a:p>
          <a:pPr algn="ctr"/>
          <a:r>
            <a:rPr lang="es-DO" sz="1200" b="1" baseline="0">
              <a:latin typeface="Book Antiqua" pitchFamily="18" charset="0"/>
            </a:rPr>
            <a:t>Dir. Adm y Finan.</a:t>
          </a:r>
        </a:p>
        <a:p>
          <a:pPr algn="ctr"/>
          <a:r>
            <a:rPr lang="es-DO" sz="1200" baseline="0">
              <a:latin typeface="Book Antiqua" pitchFamily="18" charset="0"/>
            </a:rPr>
            <a:t>Aprobado Por:</a:t>
          </a:r>
          <a:endParaRPr lang="es-DO" sz="1200">
            <a:latin typeface="Book Antiqua" pitchFamily="18" charset="0"/>
          </a:endParaRPr>
        </a:p>
      </xdr:txBody>
    </xdr:sp>
    <xdr:clientData/>
  </xdr:twoCellAnchor>
  <xdr:twoCellAnchor>
    <xdr:from>
      <xdr:col>8</xdr:col>
      <xdr:colOff>47625</xdr:colOff>
      <xdr:row>104</xdr:row>
      <xdr:rowOff>142874</xdr:rowOff>
    </xdr:from>
    <xdr:to>
      <xdr:col>9</xdr:col>
      <xdr:colOff>1012032</xdr:colOff>
      <xdr:row>104</xdr:row>
      <xdr:rowOff>142874</xdr:rowOff>
    </xdr:to>
    <xdr:cxnSp macro="">
      <xdr:nvCxnSpPr>
        <xdr:cNvPr id="7" name="6 Conector recto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CxnSpPr/>
      </xdr:nvCxnSpPr>
      <xdr:spPr>
        <a:xfrm>
          <a:off x="8924925" y="69542024"/>
          <a:ext cx="2050257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38100</xdr:colOff>
      <xdr:row>104</xdr:row>
      <xdr:rowOff>180975</xdr:rowOff>
    </xdr:from>
    <xdr:to>
      <xdr:col>4</xdr:col>
      <xdr:colOff>973932</xdr:colOff>
      <xdr:row>104</xdr:row>
      <xdr:rowOff>180975</xdr:rowOff>
    </xdr:to>
    <xdr:cxnSp macro="">
      <xdr:nvCxnSpPr>
        <xdr:cNvPr id="8" name="7 Conector recto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CxnSpPr/>
      </xdr:nvCxnSpPr>
      <xdr:spPr>
        <a:xfrm>
          <a:off x="3429000" y="72666225"/>
          <a:ext cx="2050257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0:Y109"/>
  <sheetViews>
    <sheetView showGridLines="0" zoomScale="80" zoomScaleNormal="80" workbookViewId="0">
      <selection sqref="A1:XFD1048576"/>
    </sheetView>
  </sheetViews>
  <sheetFormatPr baseColWidth="10" defaultColWidth="9.140625" defaultRowHeight="15" x14ac:dyDescent="0.25"/>
  <cols>
    <col min="1" max="1" width="0.7109375" customWidth="1"/>
    <col min="3" max="3" width="22" customWidth="1"/>
    <col min="4" max="4" width="19" customWidth="1"/>
    <col min="5" max="5" width="16.7109375" customWidth="1"/>
    <col min="6" max="6" width="16.5703125" customWidth="1"/>
    <col min="7" max="7" width="16.85546875" customWidth="1"/>
    <col min="8" max="8" width="16.140625" customWidth="1"/>
    <col min="9" max="9" width="16" customWidth="1"/>
    <col min="10" max="10" width="16.28515625" customWidth="1"/>
    <col min="11" max="11" width="15.7109375" customWidth="1"/>
    <col min="12" max="12" width="19.7109375" customWidth="1"/>
    <col min="13" max="13" width="16.5703125" customWidth="1"/>
    <col min="14" max="14" width="21" customWidth="1"/>
    <col min="15" max="22" width="6" bestFit="1" customWidth="1"/>
    <col min="23" max="24" width="7" bestFit="1" customWidth="1"/>
  </cols>
  <sheetData>
    <row r="10" spans="3:25" ht="18.75" x14ac:dyDescent="0.3">
      <c r="C10" s="52"/>
      <c r="D10" s="52"/>
      <c r="E10" s="7"/>
      <c r="F10" s="8"/>
      <c r="G10" s="9"/>
      <c r="H10" s="10"/>
      <c r="I10" s="11"/>
      <c r="J10" s="12"/>
      <c r="K10" s="13"/>
      <c r="M10" s="18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</row>
    <row r="11" spans="3:25" ht="18.75" customHeight="1" x14ac:dyDescent="0.3"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14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</row>
    <row r="12" spans="3:25" ht="18.75" customHeight="1" x14ac:dyDescent="0.3">
      <c r="M12" s="14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</row>
    <row r="13" spans="3:25" ht="15.75" customHeight="1" x14ac:dyDescent="0.3">
      <c r="C13" s="53" t="s">
        <v>93</v>
      </c>
      <c r="D13" s="53"/>
      <c r="E13" s="53"/>
      <c r="F13" s="53"/>
      <c r="G13" s="53"/>
      <c r="H13" s="53"/>
      <c r="I13" s="53"/>
      <c r="J13" s="53"/>
      <c r="K13" s="53"/>
      <c r="L13" s="53"/>
      <c r="M13" s="14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</row>
    <row r="14" spans="3:25" ht="18.75" x14ac:dyDescent="0.3">
      <c r="C14" s="53" t="s">
        <v>83</v>
      </c>
      <c r="D14" s="53"/>
      <c r="E14" s="53"/>
      <c r="F14" s="53"/>
      <c r="G14" s="53"/>
      <c r="H14" s="53"/>
      <c r="I14" s="53"/>
      <c r="J14" s="53"/>
      <c r="K14" s="53"/>
      <c r="L14" s="53"/>
      <c r="M14" s="14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</row>
    <row r="15" spans="3:25" ht="15.75" thickBot="1" x14ac:dyDescent="0.3">
      <c r="M15" s="1"/>
    </row>
    <row r="16" spans="3:25" s="15" customFormat="1" ht="17.25" thickBot="1" x14ac:dyDescent="0.35">
      <c r="C16" s="38" t="s">
        <v>0</v>
      </c>
      <c r="D16" s="39" t="s">
        <v>84</v>
      </c>
      <c r="E16" s="39" t="s">
        <v>86</v>
      </c>
      <c r="F16" s="39" t="s">
        <v>87</v>
      </c>
      <c r="G16" s="39" t="s">
        <v>88</v>
      </c>
      <c r="H16" s="39" t="s">
        <v>89</v>
      </c>
      <c r="I16" s="39" t="s">
        <v>90</v>
      </c>
      <c r="J16" s="39" t="s">
        <v>91</v>
      </c>
      <c r="K16" s="39" t="s">
        <v>92</v>
      </c>
      <c r="L16" s="40" t="s">
        <v>85</v>
      </c>
      <c r="M16" s="14"/>
      <c r="W16" s="16"/>
      <c r="X16" s="16"/>
    </row>
    <row r="17" spans="2:25" x14ac:dyDescent="0.25">
      <c r="C17" s="35"/>
      <c r="D17" s="36"/>
      <c r="E17" s="36"/>
      <c r="F17" s="36"/>
      <c r="G17" s="36"/>
      <c r="H17" s="36"/>
      <c r="I17" s="36"/>
      <c r="J17" s="36"/>
      <c r="K17" s="36"/>
      <c r="L17" s="37"/>
      <c r="O17" s="2"/>
      <c r="Q17" s="2"/>
      <c r="R17" s="2"/>
      <c r="S17" s="2"/>
      <c r="T17" s="2"/>
      <c r="U17" s="2"/>
      <c r="V17" s="2"/>
      <c r="W17" s="2"/>
      <c r="X17" s="2"/>
    </row>
    <row r="18" spans="2:25" ht="16.5" x14ac:dyDescent="0.3">
      <c r="B18" s="15"/>
      <c r="C18" s="30" t="s">
        <v>1</v>
      </c>
      <c r="D18" s="20">
        <f t="shared" ref="D18:K18" si="0">+D19+D25+D35+D45+D61+D71</f>
        <v>695776982</v>
      </c>
      <c r="E18" s="20">
        <f t="shared" si="0"/>
        <v>22709720.07</v>
      </c>
      <c r="F18" s="20">
        <f t="shared" si="0"/>
        <v>51759591.150000006</v>
      </c>
      <c r="G18" s="20">
        <f t="shared" si="0"/>
        <v>33345136.940000001</v>
      </c>
      <c r="H18" s="20">
        <f t="shared" si="0"/>
        <v>43947413.789999999</v>
      </c>
      <c r="I18" s="20">
        <f t="shared" si="0"/>
        <v>49565163.370000005</v>
      </c>
      <c r="J18" s="20">
        <f t="shared" si="0"/>
        <v>56318568.890000001</v>
      </c>
      <c r="K18" s="20">
        <f t="shared" si="0"/>
        <v>43579182.219999999</v>
      </c>
      <c r="L18" s="31">
        <f>SUM(E18:K18)</f>
        <v>301224776.42999995</v>
      </c>
      <c r="O18" s="3"/>
      <c r="Y18" s="2"/>
    </row>
    <row r="19" spans="2:25" ht="30" x14ac:dyDescent="0.3">
      <c r="B19" s="15"/>
      <c r="C19" s="30" t="s">
        <v>2</v>
      </c>
      <c r="D19" s="21">
        <f t="shared" ref="D19:K19" si="1">+D20+D21+D22+D23+D24</f>
        <v>318764251</v>
      </c>
      <c r="E19" s="21">
        <f t="shared" si="1"/>
        <v>22709720.07</v>
      </c>
      <c r="F19" s="21">
        <f t="shared" si="1"/>
        <v>22843148.32</v>
      </c>
      <c r="G19" s="21">
        <f t="shared" si="1"/>
        <v>24989386.150000002</v>
      </c>
      <c r="H19" s="21">
        <f t="shared" si="1"/>
        <v>24795386.120000001</v>
      </c>
      <c r="I19" s="21">
        <f t="shared" si="1"/>
        <v>35509834.920000002</v>
      </c>
      <c r="J19" s="21">
        <f t="shared" si="1"/>
        <v>26245074.079999998</v>
      </c>
      <c r="K19" s="21">
        <f t="shared" si="1"/>
        <v>29384917.43</v>
      </c>
      <c r="L19" s="31">
        <f t="shared" ref="L19:L82" si="2">SUM(E19:K19)</f>
        <v>186477467.09000003</v>
      </c>
      <c r="M19" s="5"/>
    </row>
    <row r="20" spans="2:25" ht="16.5" x14ac:dyDescent="0.3">
      <c r="B20" s="15"/>
      <c r="C20" s="32" t="s">
        <v>3</v>
      </c>
      <c r="D20" s="22">
        <v>272982556</v>
      </c>
      <c r="E20" s="23">
        <v>19322729.550000001</v>
      </c>
      <c r="F20" s="23">
        <v>19380364.079999998</v>
      </c>
      <c r="G20" s="23">
        <v>21265730.460000001</v>
      </c>
      <c r="H20" s="23">
        <v>21097459.140000001</v>
      </c>
      <c r="I20" s="23">
        <v>30396365.780000001</v>
      </c>
      <c r="J20" s="23">
        <v>22421593.469999999</v>
      </c>
      <c r="K20" s="23">
        <v>25115038.609999999</v>
      </c>
      <c r="L20" s="31">
        <f t="shared" si="2"/>
        <v>158999281.08999997</v>
      </c>
      <c r="M20" s="5"/>
      <c r="N20" s="5"/>
    </row>
    <row r="21" spans="2:25" ht="16.5" x14ac:dyDescent="0.3">
      <c r="B21" s="15"/>
      <c r="C21" s="32" t="s">
        <v>4</v>
      </c>
      <c r="D21" s="22">
        <v>7681435</v>
      </c>
      <c r="E21" s="23">
        <v>459391.64</v>
      </c>
      <c r="F21" s="23">
        <v>444391.64</v>
      </c>
      <c r="G21" s="23">
        <v>459391.64</v>
      </c>
      <c r="H21" s="23">
        <v>459391.64</v>
      </c>
      <c r="I21" s="23">
        <v>459391.64</v>
      </c>
      <c r="J21" s="23">
        <v>426291.06</v>
      </c>
      <c r="K21" s="23">
        <v>471291.06</v>
      </c>
      <c r="L21" s="31">
        <f t="shared" si="2"/>
        <v>3179540.3200000003</v>
      </c>
      <c r="M21" s="5"/>
      <c r="N21" s="5"/>
    </row>
    <row r="22" spans="2:25" ht="66" x14ac:dyDescent="0.3">
      <c r="B22" s="15"/>
      <c r="C22" s="32" t="s">
        <v>36</v>
      </c>
      <c r="D22" s="22">
        <v>600000</v>
      </c>
      <c r="E22" s="23">
        <v>0</v>
      </c>
      <c r="F22" s="23">
        <v>82500</v>
      </c>
      <c r="G22" s="23">
        <v>41250</v>
      </c>
      <c r="H22" s="23">
        <v>41250</v>
      </c>
      <c r="I22" s="23">
        <v>41250</v>
      </c>
      <c r="J22" s="23">
        <v>3397189.55</v>
      </c>
      <c r="K22" s="23">
        <v>0</v>
      </c>
      <c r="L22" s="31">
        <f t="shared" si="2"/>
        <v>3603439.55</v>
      </c>
      <c r="M22" s="5"/>
      <c r="N22" s="5"/>
    </row>
    <row r="23" spans="2:25" ht="33" x14ac:dyDescent="0.3">
      <c r="B23" s="15"/>
      <c r="C23" s="32" t="s">
        <v>5</v>
      </c>
      <c r="D23" s="22">
        <v>0</v>
      </c>
      <c r="E23" s="23">
        <v>0</v>
      </c>
      <c r="F23" s="23">
        <v>0</v>
      </c>
      <c r="G23" s="23">
        <v>0</v>
      </c>
      <c r="H23" s="23">
        <v>0</v>
      </c>
      <c r="I23" s="23">
        <v>0</v>
      </c>
      <c r="J23" s="23"/>
      <c r="K23" s="23">
        <v>0</v>
      </c>
      <c r="L23" s="31">
        <f t="shared" si="2"/>
        <v>0</v>
      </c>
      <c r="M23" s="5"/>
      <c r="N23" s="5"/>
    </row>
    <row r="24" spans="2:25" ht="33" x14ac:dyDescent="0.3">
      <c r="B24" s="15"/>
      <c r="C24" s="32" t="s">
        <v>6</v>
      </c>
      <c r="D24" s="22">
        <v>37500260</v>
      </c>
      <c r="E24" s="23">
        <v>2927598.88</v>
      </c>
      <c r="F24" s="23">
        <v>2935892.6</v>
      </c>
      <c r="G24" s="23">
        <v>3223014.05</v>
      </c>
      <c r="H24" s="23">
        <v>3197285.34</v>
      </c>
      <c r="I24" s="23">
        <v>4612827.5</v>
      </c>
      <c r="J24" s="23">
        <v>0</v>
      </c>
      <c r="K24" s="23">
        <v>3798587.76</v>
      </c>
      <c r="L24" s="31">
        <f t="shared" si="2"/>
        <v>20695206.130000003</v>
      </c>
      <c r="M24" s="5"/>
      <c r="N24" s="5"/>
    </row>
    <row r="25" spans="2:25" ht="45" x14ac:dyDescent="0.3">
      <c r="B25" s="15"/>
      <c r="C25" s="30" t="s">
        <v>7</v>
      </c>
      <c r="D25" s="21">
        <f>+D26+D27+D28+D29+D30+D31+D32+D33+D34</f>
        <v>37182219</v>
      </c>
      <c r="E25" s="21">
        <f t="shared" ref="E25:K25" si="3">+E26+E27+E28+E29+E30+E31+E32+E33+E34</f>
        <v>0</v>
      </c>
      <c r="F25" s="21">
        <f t="shared" si="3"/>
        <v>1099985.03</v>
      </c>
      <c r="G25" s="21">
        <f t="shared" si="3"/>
        <v>1802096.73</v>
      </c>
      <c r="H25" s="21">
        <f t="shared" si="3"/>
        <v>1737217.97</v>
      </c>
      <c r="I25" s="21">
        <f t="shared" si="3"/>
        <v>1343119.27</v>
      </c>
      <c r="J25" s="21">
        <f t="shared" si="3"/>
        <v>1896915.23</v>
      </c>
      <c r="K25" s="21">
        <f t="shared" si="3"/>
        <v>991322.03</v>
      </c>
      <c r="L25" s="31">
        <f t="shared" si="2"/>
        <v>8870656.2599999998</v>
      </c>
      <c r="M25" s="5"/>
      <c r="N25" s="5"/>
    </row>
    <row r="26" spans="2:25" ht="33" x14ac:dyDescent="0.3">
      <c r="B26" s="15"/>
      <c r="C26" s="32" t="s">
        <v>8</v>
      </c>
      <c r="D26" s="24">
        <v>9629478</v>
      </c>
      <c r="E26" s="23"/>
      <c r="F26" s="23">
        <v>908371.39</v>
      </c>
      <c r="G26" s="23">
        <v>1542516.73</v>
      </c>
      <c r="H26" s="23">
        <v>1334219.47</v>
      </c>
      <c r="I26" s="23">
        <v>659065.4</v>
      </c>
      <c r="J26" s="23">
        <v>980631.9</v>
      </c>
      <c r="K26" s="23">
        <v>678036.27</v>
      </c>
      <c r="L26" s="31">
        <f t="shared" si="2"/>
        <v>6102841.1600000001</v>
      </c>
      <c r="M26" s="5"/>
      <c r="N26" s="5"/>
    </row>
    <row r="27" spans="2:25" ht="82.5" x14ac:dyDescent="0.3">
      <c r="B27" s="15"/>
      <c r="C27" s="32" t="s">
        <v>9</v>
      </c>
      <c r="D27" s="22">
        <v>2340160</v>
      </c>
      <c r="E27" s="23"/>
      <c r="F27" s="23">
        <v>0</v>
      </c>
      <c r="G27" s="23">
        <v>0</v>
      </c>
      <c r="H27" s="23">
        <v>0</v>
      </c>
      <c r="I27" s="23">
        <v>527254.27</v>
      </c>
      <c r="J27" s="23">
        <v>16983.330000000002</v>
      </c>
      <c r="K27" s="23">
        <v>0</v>
      </c>
      <c r="L27" s="31">
        <f t="shared" si="2"/>
        <v>544237.6</v>
      </c>
      <c r="M27" s="5"/>
      <c r="N27" s="5"/>
    </row>
    <row r="28" spans="2:25" ht="18" customHeight="1" x14ac:dyDescent="0.3">
      <c r="B28" s="15"/>
      <c r="C28" s="32" t="s">
        <v>10</v>
      </c>
      <c r="D28" s="22">
        <v>2624000</v>
      </c>
      <c r="E28" s="23"/>
      <c r="F28" s="23">
        <v>0</v>
      </c>
      <c r="G28" s="23">
        <v>0</v>
      </c>
      <c r="H28" s="23">
        <v>122400</v>
      </c>
      <c r="I28" s="23">
        <v>0</v>
      </c>
      <c r="J28" s="23">
        <v>0</v>
      </c>
      <c r="K28" s="23">
        <v>0</v>
      </c>
      <c r="L28" s="31">
        <f t="shared" si="2"/>
        <v>122400</v>
      </c>
      <c r="M28" s="5"/>
      <c r="N28" s="5"/>
    </row>
    <row r="29" spans="2:25" ht="49.5" x14ac:dyDescent="0.3">
      <c r="B29" s="15"/>
      <c r="C29" s="32" t="s">
        <v>11</v>
      </c>
      <c r="D29" s="22">
        <v>869798</v>
      </c>
      <c r="E29" s="23"/>
      <c r="F29" s="23">
        <v>0</v>
      </c>
      <c r="G29" s="23">
        <v>0</v>
      </c>
      <c r="H29" s="23">
        <v>0</v>
      </c>
      <c r="I29" s="23">
        <v>0</v>
      </c>
      <c r="J29" s="23">
        <v>447700</v>
      </c>
      <c r="K29" s="23">
        <v>0</v>
      </c>
      <c r="L29" s="31">
        <f t="shared" si="2"/>
        <v>447700</v>
      </c>
      <c r="M29" s="5"/>
      <c r="N29" s="5"/>
    </row>
    <row r="30" spans="2:25" ht="49.5" x14ac:dyDescent="0.3">
      <c r="B30" s="15"/>
      <c r="C30" s="32" t="s">
        <v>12</v>
      </c>
      <c r="D30" s="22">
        <v>4278181</v>
      </c>
      <c r="E30" s="23"/>
      <c r="F30" s="23">
        <v>166029.54</v>
      </c>
      <c r="G30" s="23">
        <v>105000</v>
      </c>
      <c r="H30" s="23">
        <v>169000</v>
      </c>
      <c r="I30" s="23">
        <v>35000</v>
      </c>
      <c r="J30" s="23">
        <v>451600</v>
      </c>
      <c r="K30" s="23">
        <v>273600</v>
      </c>
      <c r="L30" s="31">
        <f t="shared" si="2"/>
        <v>1200229.54</v>
      </c>
      <c r="M30" s="5"/>
      <c r="N30" s="5"/>
    </row>
    <row r="31" spans="2:25" ht="16.5" x14ac:dyDescent="0.3">
      <c r="B31" s="15"/>
      <c r="C31" s="32" t="s">
        <v>13</v>
      </c>
      <c r="D31" s="22">
        <v>3000702</v>
      </c>
      <c r="E31" s="23"/>
      <c r="F31" s="23">
        <v>0</v>
      </c>
      <c r="G31" s="23">
        <v>0</v>
      </c>
      <c r="H31" s="23"/>
      <c r="I31" s="23">
        <v>0</v>
      </c>
      <c r="J31" s="23">
        <v>0</v>
      </c>
      <c r="K31" s="23">
        <v>0</v>
      </c>
      <c r="L31" s="31">
        <f t="shared" si="2"/>
        <v>0</v>
      </c>
      <c r="M31" s="5"/>
      <c r="N31" s="5"/>
    </row>
    <row r="32" spans="2:25" ht="115.5" x14ac:dyDescent="0.3">
      <c r="B32" s="15"/>
      <c r="C32" s="32" t="s">
        <v>14</v>
      </c>
      <c r="D32" s="22">
        <v>1855000</v>
      </c>
      <c r="E32" s="23"/>
      <c r="F32" s="23">
        <v>25584.1</v>
      </c>
      <c r="G32" s="23">
        <v>0</v>
      </c>
      <c r="H32" s="23"/>
      <c r="I32" s="23">
        <v>0</v>
      </c>
      <c r="J32" s="23">
        <v>0</v>
      </c>
      <c r="K32" s="23">
        <v>0</v>
      </c>
      <c r="L32" s="31">
        <f t="shared" si="2"/>
        <v>25584.1</v>
      </c>
      <c r="M32" s="5"/>
      <c r="N32" s="5"/>
    </row>
    <row r="33" spans="2:14" ht="82.5" x14ac:dyDescent="0.3">
      <c r="B33" s="15"/>
      <c r="C33" s="32" t="s">
        <v>15</v>
      </c>
      <c r="D33" s="22">
        <v>2584900</v>
      </c>
      <c r="E33" s="23"/>
      <c r="F33" s="23">
        <v>0</v>
      </c>
      <c r="G33" s="23">
        <v>154580</v>
      </c>
      <c r="H33" s="23">
        <v>111598.5</v>
      </c>
      <c r="I33" s="23">
        <v>121799.6</v>
      </c>
      <c r="J33" s="23">
        <v>0</v>
      </c>
      <c r="K33" s="23">
        <v>39685.760000000002</v>
      </c>
      <c r="L33" s="31">
        <f t="shared" si="2"/>
        <v>427663.86</v>
      </c>
      <c r="M33" s="5"/>
      <c r="N33" s="5"/>
    </row>
    <row r="34" spans="2:14" ht="49.5" x14ac:dyDescent="0.3">
      <c r="B34" s="15"/>
      <c r="C34" s="32" t="s">
        <v>37</v>
      </c>
      <c r="D34" s="25">
        <v>10000000</v>
      </c>
      <c r="E34" s="23"/>
      <c r="F34" s="23">
        <v>0</v>
      </c>
      <c r="G34" s="23">
        <v>0</v>
      </c>
      <c r="H34" s="23"/>
      <c r="I34" s="23">
        <v>0</v>
      </c>
      <c r="J34" s="23">
        <v>0</v>
      </c>
      <c r="K34" s="23"/>
      <c r="L34" s="31">
        <f t="shared" si="2"/>
        <v>0</v>
      </c>
      <c r="M34" s="5"/>
      <c r="N34" s="5"/>
    </row>
    <row r="35" spans="2:14" ht="30" x14ac:dyDescent="0.3">
      <c r="B35" s="15"/>
      <c r="C35" s="30" t="s">
        <v>16</v>
      </c>
      <c r="D35" s="21">
        <f>+D36+D37+D38+D39+D40+D41+D42+D43+D44</f>
        <v>112721816</v>
      </c>
      <c r="E35" s="26"/>
      <c r="F35" s="26">
        <v>0</v>
      </c>
      <c r="G35" s="26">
        <v>0</v>
      </c>
      <c r="H35" s="26"/>
      <c r="I35" s="26">
        <v>0</v>
      </c>
      <c r="J35" s="26">
        <f>+J42+J44</f>
        <v>51641.91</v>
      </c>
      <c r="K35" s="26">
        <f>+K42+K44</f>
        <v>17384</v>
      </c>
      <c r="L35" s="31">
        <f t="shared" si="2"/>
        <v>69025.91</v>
      </c>
      <c r="M35" s="5"/>
      <c r="N35" s="5"/>
    </row>
    <row r="36" spans="2:14" ht="82.5" x14ac:dyDescent="0.3">
      <c r="B36" s="15"/>
      <c r="C36" s="32" t="s">
        <v>17</v>
      </c>
      <c r="D36" s="22">
        <v>68060807</v>
      </c>
      <c r="E36" s="23"/>
      <c r="F36" s="23">
        <v>0</v>
      </c>
      <c r="G36" s="23">
        <v>0</v>
      </c>
      <c r="H36" s="23"/>
      <c r="I36" s="23">
        <v>0</v>
      </c>
      <c r="J36" s="23">
        <v>0</v>
      </c>
      <c r="K36" s="23">
        <v>0</v>
      </c>
      <c r="L36" s="31">
        <f t="shared" si="2"/>
        <v>0</v>
      </c>
      <c r="M36" s="5"/>
      <c r="N36" s="5"/>
    </row>
    <row r="37" spans="2:14" ht="33" x14ac:dyDescent="0.3">
      <c r="B37" s="15"/>
      <c r="C37" s="32" t="s">
        <v>18</v>
      </c>
      <c r="D37" s="22">
        <v>1550000</v>
      </c>
      <c r="E37" s="23"/>
      <c r="F37" s="23">
        <v>0</v>
      </c>
      <c r="G37" s="23">
        <v>0</v>
      </c>
      <c r="H37" s="23"/>
      <c r="I37" s="23">
        <v>0</v>
      </c>
      <c r="J37" s="23">
        <v>0</v>
      </c>
      <c r="K37" s="23">
        <v>0</v>
      </c>
      <c r="L37" s="31">
        <f t="shared" si="2"/>
        <v>0</v>
      </c>
      <c r="M37" s="5"/>
      <c r="N37" s="5"/>
    </row>
    <row r="38" spans="2:14" ht="66" x14ac:dyDescent="0.3">
      <c r="B38" s="15"/>
      <c r="C38" s="32" t="s">
        <v>19</v>
      </c>
      <c r="D38" s="22">
        <v>0</v>
      </c>
      <c r="E38" s="23"/>
      <c r="F38" s="23">
        <v>0</v>
      </c>
      <c r="G38" s="23">
        <v>0</v>
      </c>
      <c r="H38" s="23"/>
      <c r="I38" s="23">
        <v>0</v>
      </c>
      <c r="J38" s="23">
        <v>0</v>
      </c>
      <c r="K38" s="23">
        <v>0</v>
      </c>
      <c r="L38" s="31">
        <f t="shared" si="2"/>
        <v>0</v>
      </c>
      <c r="M38" s="5"/>
      <c r="N38" s="5"/>
    </row>
    <row r="39" spans="2:14" ht="66" x14ac:dyDescent="0.3">
      <c r="B39" s="15"/>
      <c r="C39" s="32" t="s">
        <v>20</v>
      </c>
      <c r="D39" s="22">
        <v>13996000</v>
      </c>
      <c r="E39" s="23"/>
      <c r="F39" s="23">
        <v>0</v>
      </c>
      <c r="G39" s="23">
        <v>0</v>
      </c>
      <c r="H39" s="23"/>
      <c r="I39" s="23">
        <v>0</v>
      </c>
      <c r="J39" s="23">
        <v>0</v>
      </c>
      <c r="K39" s="23">
        <v>0</v>
      </c>
      <c r="L39" s="31">
        <f t="shared" si="2"/>
        <v>0</v>
      </c>
      <c r="M39" s="5"/>
      <c r="N39" s="5"/>
    </row>
    <row r="40" spans="2:14" ht="82.5" x14ac:dyDescent="0.3">
      <c r="B40" s="15"/>
      <c r="C40" s="32" t="s">
        <v>21</v>
      </c>
      <c r="D40" s="22">
        <v>558730</v>
      </c>
      <c r="E40" s="23"/>
      <c r="F40" s="23">
        <v>0</v>
      </c>
      <c r="G40" s="23">
        <v>0</v>
      </c>
      <c r="H40" s="23"/>
      <c r="I40" s="23">
        <v>0</v>
      </c>
      <c r="J40" s="23">
        <v>0</v>
      </c>
      <c r="K40" s="23">
        <v>0</v>
      </c>
      <c r="L40" s="31">
        <f t="shared" si="2"/>
        <v>0</v>
      </c>
      <c r="M40" s="5"/>
      <c r="N40" s="5"/>
    </row>
    <row r="41" spans="2:14" ht="82.5" x14ac:dyDescent="0.3">
      <c r="B41" s="15"/>
      <c r="C41" s="32" t="s">
        <v>22</v>
      </c>
      <c r="D41" s="22">
        <v>40000</v>
      </c>
      <c r="E41" s="23"/>
      <c r="F41" s="23">
        <v>0</v>
      </c>
      <c r="G41" s="23">
        <v>0</v>
      </c>
      <c r="H41" s="23"/>
      <c r="I41" s="23">
        <v>0</v>
      </c>
      <c r="J41" s="23">
        <v>0</v>
      </c>
      <c r="K41" s="23">
        <v>0</v>
      </c>
      <c r="L41" s="31">
        <f t="shared" si="2"/>
        <v>0</v>
      </c>
      <c r="M41" s="5"/>
      <c r="N41" s="5"/>
    </row>
    <row r="42" spans="2:14" ht="99" x14ac:dyDescent="0.3">
      <c r="B42" s="15"/>
      <c r="C42" s="32" t="s">
        <v>23</v>
      </c>
      <c r="D42" s="22">
        <v>9284564</v>
      </c>
      <c r="E42" s="23"/>
      <c r="F42" s="23">
        <v>0</v>
      </c>
      <c r="G42" s="23">
        <v>0</v>
      </c>
      <c r="H42" s="23"/>
      <c r="I42" s="23">
        <v>0</v>
      </c>
      <c r="J42" s="23">
        <v>24260.01</v>
      </c>
      <c r="K42" s="23">
        <v>0</v>
      </c>
      <c r="L42" s="31">
        <f t="shared" si="2"/>
        <v>24260.01</v>
      </c>
      <c r="M42" s="5"/>
      <c r="N42" s="5"/>
    </row>
    <row r="43" spans="2:14" ht="115.5" x14ac:dyDescent="0.3">
      <c r="B43" s="15"/>
      <c r="C43" s="32" t="s">
        <v>38</v>
      </c>
      <c r="D43" s="22">
        <v>0</v>
      </c>
      <c r="E43" s="23"/>
      <c r="F43" s="23">
        <v>0</v>
      </c>
      <c r="G43" s="23">
        <v>0</v>
      </c>
      <c r="H43" s="23"/>
      <c r="I43" s="23">
        <v>0</v>
      </c>
      <c r="J43" s="23">
        <v>0</v>
      </c>
      <c r="K43" s="23">
        <v>0</v>
      </c>
      <c r="L43" s="31">
        <f t="shared" si="2"/>
        <v>0</v>
      </c>
      <c r="M43" s="5"/>
      <c r="N43" s="5"/>
    </row>
    <row r="44" spans="2:14" ht="49.5" x14ac:dyDescent="0.3">
      <c r="B44" s="15"/>
      <c r="C44" s="32" t="s">
        <v>24</v>
      </c>
      <c r="D44" s="22">
        <v>19231715</v>
      </c>
      <c r="E44" s="23"/>
      <c r="F44" s="23">
        <v>0</v>
      </c>
      <c r="G44" s="23">
        <v>0</v>
      </c>
      <c r="H44" s="23"/>
      <c r="I44" s="23">
        <v>0</v>
      </c>
      <c r="J44" s="23">
        <v>27381.9</v>
      </c>
      <c r="K44" s="23">
        <v>17384</v>
      </c>
      <c r="L44" s="31">
        <f t="shared" si="2"/>
        <v>44765.9</v>
      </c>
      <c r="M44" s="5"/>
      <c r="N44" s="5"/>
    </row>
    <row r="45" spans="2:14" ht="45" x14ac:dyDescent="0.3">
      <c r="B45" s="15"/>
      <c r="C45" s="30" t="s">
        <v>25</v>
      </c>
      <c r="D45" s="21">
        <f>+D46+D51</f>
        <v>212971022</v>
      </c>
      <c r="E45" s="21">
        <f t="shared" ref="E45:K45" si="4">+E46+E51</f>
        <v>0</v>
      </c>
      <c r="F45" s="21">
        <f t="shared" si="4"/>
        <v>27816457.800000001</v>
      </c>
      <c r="G45" s="21">
        <f t="shared" si="4"/>
        <v>6553654.0599999996</v>
      </c>
      <c r="H45" s="21">
        <f t="shared" si="4"/>
        <v>17343202.100000001</v>
      </c>
      <c r="I45" s="21">
        <f t="shared" si="4"/>
        <v>12712209.18</v>
      </c>
      <c r="J45" s="21">
        <f t="shared" si="4"/>
        <v>28124937.670000002</v>
      </c>
      <c r="K45" s="21">
        <f t="shared" si="4"/>
        <v>12882558.76</v>
      </c>
      <c r="L45" s="31">
        <f t="shared" si="2"/>
        <v>105433019.57000001</v>
      </c>
      <c r="M45" s="5"/>
      <c r="N45" s="5"/>
    </row>
    <row r="46" spans="2:14" ht="82.5" x14ac:dyDescent="0.3">
      <c r="B46" s="15"/>
      <c r="C46" s="32" t="s">
        <v>26</v>
      </c>
      <c r="D46" s="22">
        <v>212471022</v>
      </c>
      <c r="E46" s="22"/>
      <c r="F46" s="22">
        <v>27816457.800000001</v>
      </c>
      <c r="G46" s="22">
        <v>6553654.0599999996</v>
      </c>
      <c r="H46" s="22">
        <v>17343202.100000001</v>
      </c>
      <c r="I46" s="22">
        <v>12712209.18</v>
      </c>
      <c r="J46" s="22">
        <v>28124937.670000002</v>
      </c>
      <c r="K46" s="22">
        <v>12882558.76</v>
      </c>
      <c r="L46" s="31">
        <f t="shared" si="2"/>
        <v>105433019.57000001</v>
      </c>
      <c r="M46" s="5"/>
      <c r="N46" s="5"/>
    </row>
    <row r="47" spans="2:14" ht="99" x14ac:dyDescent="0.3">
      <c r="B47" s="15"/>
      <c r="C47" s="32" t="s">
        <v>39</v>
      </c>
      <c r="D47" s="22">
        <v>0</v>
      </c>
      <c r="E47" s="23"/>
      <c r="F47" s="23"/>
      <c r="G47" s="23"/>
      <c r="H47" s="23"/>
      <c r="I47" s="23"/>
      <c r="J47" s="23"/>
      <c r="K47" s="23">
        <v>0</v>
      </c>
      <c r="L47" s="31">
        <f t="shared" si="2"/>
        <v>0</v>
      </c>
      <c r="M47" s="5"/>
      <c r="N47" s="5"/>
    </row>
    <row r="48" spans="2:14" ht="99" x14ac:dyDescent="0.3">
      <c r="B48" s="15"/>
      <c r="C48" s="32" t="s">
        <v>40</v>
      </c>
      <c r="D48" s="22">
        <v>0</v>
      </c>
      <c r="E48" s="23"/>
      <c r="F48" s="23"/>
      <c r="G48" s="23"/>
      <c r="H48" s="23"/>
      <c r="I48" s="23"/>
      <c r="J48" s="23"/>
      <c r="K48" s="23">
        <v>0</v>
      </c>
      <c r="L48" s="31">
        <f t="shared" si="2"/>
        <v>0</v>
      </c>
      <c r="M48" s="5"/>
      <c r="N48" s="5"/>
    </row>
    <row r="49" spans="2:14" ht="99" x14ac:dyDescent="0.3">
      <c r="B49" s="15"/>
      <c r="C49" s="32" t="s">
        <v>41</v>
      </c>
      <c r="D49" s="22">
        <v>0</v>
      </c>
      <c r="E49" s="23"/>
      <c r="F49" s="23"/>
      <c r="G49" s="23"/>
      <c r="H49" s="23"/>
      <c r="I49" s="23"/>
      <c r="J49" s="23"/>
      <c r="K49" s="23">
        <v>0</v>
      </c>
      <c r="L49" s="31">
        <f t="shared" si="2"/>
        <v>0</v>
      </c>
      <c r="M49" s="5"/>
      <c r="N49" s="5"/>
    </row>
    <row r="50" spans="2:14" ht="99" x14ac:dyDescent="0.3">
      <c r="B50" s="15"/>
      <c r="C50" s="32" t="s">
        <v>42</v>
      </c>
      <c r="D50" s="22">
        <v>0</v>
      </c>
      <c r="E50" s="23"/>
      <c r="F50" s="23"/>
      <c r="G50" s="23"/>
      <c r="H50" s="23"/>
      <c r="I50" s="23"/>
      <c r="J50" s="23"/>
      <c r="K50" s="23">
        <v>0</v>
      </c>
      <c r="L50" s="31">
        <f t="shared" si="2"/>
        <v>0</v>
      </c>
      <c r="M50" s="5"/>
      <c r="N50" s="5"/>
    </row>
    <row r="51" spans="2:14" ht="82.5" x14ac:dyDescent="0.3">
      <c r="B51" s="15"/>
      <c r="C51" s="32" t="s">
        <v>27</v>
      </c>
      <c r="D51" s="22">
        <v>500000</v>
      </c>
      <c r="E51" s="23"/>
      <c r="F51" s="23"/>
      <c r="G51" s="23"/>
      <c r="H51" s="23"/>
      <c r="I51" s="23"/>
      <c r="J51" s="23"/>
      <c r="K51" s="23">
        <v>0</v>
      </c>
      <c r="L51" s="31">
        <f t="shared" si="2"/>
        <v>0</v>
      </c>
      <c r="M51" s="5"/>
      <c r="N51" s="5"/>
    </row>
    <row r="52" spans="2:14" ht="99" x14ac:dyDescent="0.3">
      <c r="B52" s="15"/>
      <c r="C52" s="32" t="s">
        <v>43</v>
      </c>
      <c r="D52" s="27"/>
      <c r="E52" s="23"/>
      <c r="F52" s="23"/>
      <c r="G52" s="23"/>
      <c r="H52" s="23"/>
      <c r="I52" s="23"/>
      <c r="J52" s="23"/>
      <c r="K52" s="23">
        <v>0</v>
      </c>
      <c r="L52" s="31">
        <f t="shared" si="2"/>
        <v>0</v>
      </c>
      <c r="M52" s="5"/>
      <c r="N52" s="5"/>
    </row>
    <row r="53" spans="2:14" ht="45" x14ac:dyDescent="0.3">
      <c r="B53" s="15"/>
      <c r="C53" s="30" t="s">
        <v>44</v>
      </c>
      <c r="D53" s="22"/>
      <c r="E53" s="23"/>
      <c r="F53" s="23"/>
      <c r="G53" s="23"/>
      <c r="H53" s="23"/>
      <c r="I53" s="23"/>
      <c r="J53" s="23"/>
      <c r="K53" s="23">
        <v>0</v>
      </c>
      <c r="L53" s="31">
        <f t="shared" si="2"/>
        <v>0</v>
      </c>
      <c r="M53" s="5"/>
      <c r="N53" s="5"/>
    </row>
    <row r="54" spans="2:14" ht="82.5" x14ac:dyDescent="0.3">
      <c r="B54" s="15"/>
      <c r="C54" s="32" t="s">
        <v>45</v>
      </c>
      <c r="D54" s="22"/>
      <c r="E54" s="23"/>
      <c r="F54" s="23"/>
      <c r="G54" s="23"/>
      <c r="H54" s="23"/>
      <c r="I54" s="23"/>
      <c r="J54" s="23"/>
      <c r="K54" s="23">
        <v>0</v>
      </c>
      <c r="L54" s="31">
        <f t="shared" si="2"/>
        <v>0</v>
      </c>
      <c r="M54" s="5"/>
      <c r="N54" s="5"/>
    </row>
    <row r="55" spans="2:14" ht="99" x14ac:dyDescent="0.3">
      <c r="B55" s="15"/>
      <c r="C55" s="32" t="s">
        <v>46</v>
      </c>
      <c r="D55" s="22"/>
      <c r="E55" s="23"/>
      <c r="F55" s="23"/>
      <c r="G55" s="23"/>
      <c r="H55" s="23"/>
      <c r="I55" s="23"/>
      <c r="J55" s="23"/>
      <c r="K55" s="23">
        <v>0</v>
      </c>
      <c r="L55" s="31">
        <f t="shared" si="2"/>
        <v>0</v>
      </c>
      <c r="M55" s="5"/>
      <c r="N55" s="5"/>
    </row>
    <row r="56" spans="2:14" ht="99" x14ac:dyDescent="0.3">
      <c r="B56" s="15"/>
      <c r="C56" s="32" t="s">
        <v>47</v>
      </c>
      <c r="D56" s="22"/>
      <c r="E56" s="23"/>
      <c r="F56" s="23"/>
      <c r="G56" s="23"/>
      <c r="H56" s="23"/>
      <c r="I56" s="23"/>
      <c r="J56" s="23"/>
      <c r="K56" s="23">
        <v>0</v>
      </c>
      <c r="L56" s="31">
        <f t="shared" si="2"/>
        <v>0</v>
      </c>
      <c r="M56" s="5"/>
      <c r="N56" s="5"/>
    </row>
    <row r="57" spans="2:14" ht="99" x14ac:dyDescent="0.3">
      <c r="B57" s="15"/>
      <c r="C57" s="32" t="s">
        <v>48</v>
      </c>
      <c r="D57" s="22"/>
      <c r="E57" s="23"/>
      <c r="F57" s="23"/>
      <c r="G57" s="23"/>
      <c r="H57" s="23"/>
      <c r="I57" s="23"/>
      <c r="J57" s="23"/>
      <c r="K57" s="23">
        <v>0</v>
      </c>
      <c r="L57" s="31">
        <f t="shared" si="2"/>
        <v>0</v>
      </c>
      <c r="M57" s="5"/>
      <c r="N57" s="5"/>
    </row>
    <row r="58" spans="2:14" ht="99" x14ac:dyDescent="0.3">
      <c r="B58" s="15"/>
      <c r="C58" s="32" t="s">
        <v>49</v>
      </c>
      <c r="D58" s="22"/>
      <c r="E58" s="23"/>
      <c r="F58" s="23"/>
      <c r="G58" s="23"/>
      <c r="H58" s="23"/>
      <c r="I58" s="23"/>
      <c r="J58" s="23"/>
      <c r="K58" s="23">
        <v>0</v>
      </c>
      <c r="L58" s="31">
        <f t="shared" si="2"/>
        <v>0</v>
      </c>
      <c r="M58" s="5"/>
      <c r="N58" s="5"/>
    </row>
    <row r="59" spans="2:14" ht="82.5" x14ac:dyDescent="0.3">
      <c r="B59" s="15"/>
      <c r="C59" s="32" t="s">
        <v>50</v>
      </c>
      <c r="D59" s="22"/>
      <c r="E59" s="23"/>
      <c r="F59" s="23"/>
      <c r="G59" s="23"/>
      <c r="H59" s="23"/>
      <c r="I59" s="23"/>
      <c r="J59" s="23"/>
      <c r="K59" s="23">
        <v>0</v>
      </c>
      <c r="L59" s="31">
        <f t="shared" si="2"/>
        <v>0</v>
      </c>
      <c r="M59" s="5"/>
      <c r="N59" s="5"/>
    </row>
    <row r="60" spans="2:14" ht="99" x14ac:dyDescent="0.3">
      <c r="B60" s="15"/>
      <c r="C60" s="32" t="s">
        <v>51</v>
      </c>
      <c r="D60" s="21"/>
      <c r="E60" s="23"/>
      <c r="F60" s="23"/>
      <c r="G60" s="23"/>
      <c r="H60" s="23"/>
      <c r="I60" s="23"/>
      <c r="J60" s="23"/>
      <c r="K60" s="23">
        <v>0</v>
      </c>
      <c r="L60" s="31">
        <f t="shared" si="2"/>
        <v>0</v>
      </c>
      <c r="M60" s="5"/>
      <c r="N60" s="5"/>
    </row>
    <row r="61" spans="2:14" ht="60" x14ac:dyDescent="0.3">
      <c r="B61" s="15"/>
      <c r="C61" s="30" t="s">
        <v>28</v>
      </c>
      <c r="D61" s="21">
        <f>+D62+D63+D64+D65+D66+D67+D69</f>
        <v>13637674</v>
      </c>
      <c r="E61" s="26"/>
      <c r="F61" s="26"/>
      <c r="G61" s="26"/>
      <c r="H61" s="26">
        <f>+H67</f>
        <v>71607.600000000006</v>
      </c>
      <c r="I61" s="26">
        <f>+I67</f>
        <v>0</v>
      </c>
      <c r="J61" s="26">
        <v>0</v>
      </c>
      <c r="K61" s="26">
        <f>+K66</f>
        <v>303000</v>
      </c>
      <c r="L61" s="31">
        <f t="shared" si="2"/>
        <v>374607.6</v>
      </c>
      <c r="M61" s="5"/>
      <c r="N61" s="5"/>
    </row>
    <row r="62" spans="2:14" ht="49.5" x14ac:dyDescent="0.3">
      <c r="B62" s="15"/>
      <c r="C62" s="32" t="s">
        <v>29</v>
      </c>
      <c r="D62" s="22">
        <v>800000</v>
      </c>
      <c r="E62" s="23"/>
      <c r="F62" s="23"/>
      <c r="G62" s="23"/>
      <c r="H62" s="23"/>
      <c r="I62" s="23"/>
      <c r="J62" s="23"/>
      <c r="K62" s="23">
        <v>0</v>
      </c>
      <c r="L62" s="31">
        <f t="shared" si="2"/>
        <v>0</v>
      </c>
      <c r="M62" s="5"/>
      <c r="N62" s="5"/>
    </row>
    <row r="63" spans="2:14" ht="82.5" x14ac:dyDescent="0.3">
      <c r="B63" s="15"/>
      <c r="C63" s="32" t="s">
        <v>30</v>
      </c>
      <c r="D63" s="22">
        <v>350000</v>
      </c>
      <c r="E63" s="23"/>
      <c r="F63" s="23"/>
      <c r="G63" s="23"/>
      <c r="H63" s="23"/>
      <c r="I63" s="23"/>
      <c r="J63" s="23"/>
      <c r="K63" s="23">
        <v>0</v>
      </c>
      <c r="L63" s="31">
        <f t="shared" si="2"/>
        <v>0</v>
      </c>
      <c r="M63" s="5"/>
      <c r="N63" s="5"/>
    </row>
    <row r="64" spans="2:14" ht="66" x14ac:dyDescent="0.3">
      <c r="B64" s="15"/>
      <c r="C64" s="32" t="s">
        <v>31</v>
      </c>
      <c r="D64" s="22">
        <v>172874</v>
      </c>
      <c r="E64" s="23"/>
      <c r="F64" s="23"/>
      <c r="G64" s="23"/>
      <c r="H64" s="23"/>
      <c r="I64" s="23"/>
      <c r="J64" s="23"/>
      <c r="K64" s="23">
        <v>0</v>
      </c>
      <c r="L64" s="31">
        <f t="shared" si="2"/>
        <v>0</v>
      </c>
      <c r="M64" s="5"/>
      <c r="N64" s="5"/>
    </row>
    <row r="65" spans="2:14" ht="99" x14ac:dyDescent="0.3">
      <c r="B65" s="15"/>
      <c r="C65" s="32" t="s">
        <v>32</v>
      </c>
      <c r="D65" s="22">
        <v>11504800</v>
      </c>
      <c r="E65" s="23"/>
      <c r="F65" s="23"/>
      <c r="G65" s="23"/>
      <c r="H65" s="23"/>
      <c r="I65" s="23"/>
      <c r="J65" s="23"/>
      <c r="K65" s="23">
        <v>0</v>
      </c>
      <c r="L65" s="31">
        <f t="shared" si="2"/>
        <v>0</v>
      </c>
      <c r="M65" s="5"/>
      <c r="N65" s="5"/>
    </row>
    <row r="66" spans="2:14" ht="82.5" x14ac:dyDescent="0.3">
      <c r="B66" s="15"/>
      <c r="C66" s="32" t="s">
        <v>33</v>
      </c>
      <c r="D66" s="22">
        <v>450000</v>
      </c>
      <c r="E66" s="23"/>
      <c r="F66" s="23"/>
      <c r="G66" s="23"/>
      <c r="H66" s="23"/>
      <c r="I66" s="23"/>
      <c r="J66" s="23"/>
      <c r="K66" s="23">
        <v>303000</v>
      </c>
      <c r="L66" s="31">
        <f t="shared" si="2"/>
        <v>303000</v>
      </c>
      <c r="M66" s="5"/>
      <c r="N66" s="5"/>
    </row>
    <row r="67" spans="2:14" ht="49.5" x14ac:dyDescent="0.3">
      <c r="B67" s="15"/>
      <c r="C67" s="32" t="s">
        <v>52</v>
      </c>
      <c r="D67" s="22">
        <v>50000</v>
      </c>
      <c r="E67" s="23"/>
      <c r="F67" s="23"/>
      <c r="G67" s="23"/>
      <c r="H67" s="23">
        <v>71607.600000000006</v>
      </c>
      <c r="I67" s="23"/>
      <c r="J67" s="23"/>
      <c r="K67" s="23"/>
      <c r="L67" s="31">
        <f t="shared" si="2"/>
        <v>71607.600000000006</v>
      </c>
      <c r="M67" s="5"/>
      <c r="N67" s="5"/>
    </row>
    <row r="68" spans="2:14" ht="49.5" x14ac:dyDescent="0.3">
      <c r="B68" s="15"/>
      <c r="C68" s="32" t="s">
        <v>53</v>
      </c>
      <c r="D68" s="22">
        <v>0</v>
      </c>
      <c r="E68" s="23"/>
      <c r="F68" s="23"/>
      <c r="G68" s="23"/>
      <c r="H68" s="23"/>
      <c r="I68" s="23"/>
      <c r="J68" s="23"/>
      <c r="K68" s="23"/>
      <c r="L68" s="31">
        <f t="shared" si="2"/>
        <v>0</v>
      </c>
      <c r="M68" s="5"/>
      <c r="N68" s="5"/>
    </row>
    <row r="69" spans="2:14" ht="33" x14ac:dyDescent="0.3">
      <c r="B69" s="15"/>
      <c r="C69" s="32" t="s">
        <v>34</v>
      </c>
      <c r="D69" s="22">
        <v>310000</v>
      </c>
      <c r="E69" s="23"/>
      <c r="F69" s="23"/>
      <c r="G69" s="23"/>
      <c r="H69" s="23"/>
      <c r="I69" s="23"/>
      <c r="J69" s="23"/>
      <c r="K69" s="23"/>
      <c r="L69" s="31">
        <f t="shared" si="2"/>
        <v>0</v>
      </c>
      <c r="M69" s="5"/>
      <c r="N69" s="5"/>
    </row>
    <row r="70" spans="2:14" ht="99" x14ac:dyDescent="0.3">
      <c r="B70" s="15"/>
      <c r="C70" s="32" t="s">
        <v>54</v>
      </c>
      <c r="D70" s="21">
        <v>0</v>
      </c>
      <c r="E70" s="23"/>
      <c r="F70" s="23"/>
      <c r="G70" s="23"/>
      <c r="H70" s="23"/>
      <c r="I70" s="23"/>
      <c r="J70" s="23"/>
      <c r="K70" s="23"/>
      <c r="L70" s="31">
        <f t="shared" si="2"/>
        <v>0</v>
      </c>
      <c r="M70" s="5"/>
      <c r="N70" s="5"/>
    </row>
    <row r="71" spans="2:14" ht="16.5" x14ac:dyDescent="0.3">
      <c r="B71" s="15"/>
      <c r="C71" s="30" t="s">
        <v>55</v>
      </c>
      <c r="D71" s="21">
        <v>500000</v>
      </c>
      <c r="E71" s="23"/>
      <c r="F71" s="23"/>
      <c r="G71" s="23"/>
      <c r="H71" s="23"/>
      <c r="I71" s="23"/>
      <c r="J71" s="23"/>
      <c r="K71" s="23"/>
      <c r="L71" s="31">
        <f t="shared" si="2"/>
        <v>0</v>
      </c>
      <c r="M71" s="5"/>
      <c r="N71" s="5"/>
    </row>
    <row r="72" spans="2:14" ht="33" x14ac:dyDescent="0.3">
      <c r="B72" s="15"/>
      <c r="C72" s="32" t="s">
        <v>56</v>
      </c>
      <c r="D72" s="22">
        <v>500000</v>
      </c>
      <c r="E72" s="23"/>
      <c r="F72" s="23"/>
      <c r="G72" s="23"/>
      <c r="H72" s="23"/>
      <c r="I72" s="23"/>
      <c r="J72" s="23"/>
      <c r="K72" s="23"/>
      <c r="L72" s="31">
        <f t="shared" si="2"/>
        <v>0</v>
      </c>
      <c r="M72" s="5"/>
      <c r="N72" s="5"/>
    </row>
    <row r="73" spans="2:14" ht="49.5" x14ac:dyDescent="0.3">
      <c r="B73" s="15"/>
      <c r="C73" s="32" t="s">
        <v>57</v>
      </c>
      <c r="D73" s="22"/>
      <c r="E73" s="23"/>
      <c r="F73" s="23"/>
      <c r="G73" s="23"/>
      <c r="H73" s="23"/>
      <c r="I73" s="23"/>
      <c r="J73" s="23"/>
      <c r="K73" s="23"/>
      <c r="L73" s="31">
        <f t="shared" si="2"/>
        <v>0</v>
      </c>
      <c r="M73" s="5"/>
      <c r="N73" s="5"/>
    </row>
    <row r="74" spans="2:14" ht="82.5" x14ac:dyDescent="0.3">
      <c r="B74" s="15"/>
      <c r="C74" s="32" t="s">
        <v>58</v>
      </c>
      <c r="D74" s="22"/>
      <c r="E74" s="23"/>
      <c r="F74" s="23"/>
      <c r="G74" s="23"/>
      <c r="H74" s="23"/>
      <c r="I74" s="23"/>
      <c r="J74" s="23"/>
      <c r="K74" s="23"/>
      <c r="L74" s="31">
        <f t="shared" si="2"/>
        <v>0</v>
      </c>
      <c r="M74" s="5"/>
      <c r="N74" s="5"/>
    </row>
    <row r="75" spans="2:14" ht="132" x14ac:dyDescent="0.3">
      <c r="B75" s="15"/>
      <c r="C75" s="32" t="s">
        <v>59</v>
      </c>
      <c r="D75" s="22"/>
      <c r="E75" s="23"/>
      <c r="F75" s="23"/>
      <c r="G75" s="23"/>
      <c r="H75" s="23"/>
      <c r="I75" s="23"/>
      <c r="J75" s="23"/>
      <c r="K75" s="23"/>
      <c r="L75" s="31">
        <f t="shared" si="2"/>
        <v>0</v>
      </c>
      <c r="M75" s="5"/>
      <c r="N75" s="5"/>
    </row>
    <row r="76" spans="2:14" ht="90" x14ac:dyDescent="0.3">
      <c r="B76" s="15"/>
      <c r="C76" s="30" t="s">
        <v>60</v>
      </c>
      <c r="D76" s="27"/>
      <c r="E76" s="23"/>
      <c r="F76" s="23"/>
      <c r="G76" s="23"/>
      <c r="H76" s="23"/>
      <c r="I76" s="23"/>
      <c r="J76" s="23"/>
      <c r="K76" s="23"/>
      <c r="L76" s="31">
        <f t="shared" si="2"/>
        <v>0</v>
      </c>
      <c r="M76" s="5"/>
      <c r="N76" s="5"/>
    </row>
    <row r="77" spans="2:14" ht="49.5" x14ac:dyDescent="0.3">
      <c r="B77" s="15"/>
      <c r="C77" s="32" t="s">
        <v>61</v>
      </c>
      <c r="D77" s="22"/>
      <c r="E77" s="23"/>
      <c r="F77" s="23"/>
      <c r="G77" s="23"/>
      <c r="H77" s="23"/>
      <c r="I77" s="23"/>
      <c r="J77" s="23"/>
      <c r="K77" s="23"/>
      <c r="L77" s="31">
        <f t="shared" si="2"/>
        <v>0</v>
      </c>
      <c r="M77" s="5"/>
      <c r="N77" s="5"/>
    </row>
    <row r="78" spans="2:14" ht="99" x14ac:dyDescent="0.3">
      <c r="B78" s="15"/>
      <c r="C78" s="32" t="s">
        <v>62</v>
      </c>
      <c r="D78" s="22"/>
      <c r="E78" s="23"/>
      <c r="F78" s="23"/>
      <c r="G78" s="23"/>
      <c r="H78" s="23"/>
      <c r="I78" s="23"/>
      <c r="J78" s="23"/>
      <c r="K78" s="23"/>
      <c r="L78" s="31">
        <f t="shared" si="2"/>
        <v>0</v>
      </c>
      <c r="M78" s="5"/>
      <c r="N78" s="5"/>
    </row>
    <row r="79" spans="2:14" ht="30" x14ac:dyDescent="0.3">
      <c r="B79" s="15"/>
      <c r="C79" s="30" t="s">
        <v>63</v>
      </c>
      <c r="D79" s="22"/>
      <c r="E79" s="23"/>
      <c r="F79" s="23"/>
      <c r="G79" s="23"/>
      <c r="H79" s="23"/>
      <c r="I79" s="23"/>
      <c r="J79" s="23"/>
      <c r="K79" s="23"/>
      <c r="L79" s="31">
        <f t="shared" si="2"/>
        <v>0</v>
      </c>
      <c r="M79" s="5"/>
      <c r="N79" s="5"/>
    </row>
    <row r="80" spans="2:14" ht="66" x14ac:dyDescent="0.3">
      <c r="B80" s="15"/>
      <c r="C80" s="32" t="s">
        <v>64</v>
      </c>
      <c r="D80" s="22"/>
      <c r="E80" s="23"/>
      <c r="F80" s="23"/>
      <c r="G80" s="23"/>
      <c r="H80" s="23"/>
      <c r="I80" s="23"/>
      <c r="J80" s="23"/>
      <c r="K80" s="23"/>
      <c r="L80" s="31">
        <f t="shared" si="2"/>
        <v>0</v>
      </c>
      <c r="M80" s="5"/>
      <c r="N80" s="5"/>
    </row>
    <row r="81" spans="2:14" ht="66" x14ac:dyDescent="0.3">
      <c r="B81" s="15"/>
      <c r="C81" s="32" t="s">
        <v>65</v>
      </c>
      <c r="D81" s="22"/>
      <c r="E81" s="23"/>
      <c r="F81" s="23"/>
      <c r="G81" s="23"/>
      <c r="H81" s="23"/>
      <c r="I81" s="23"/>
      <c r="J81" s="23"/>
      <c r="K81" s="23"/>
      <c r="L81" s="31">
        <f t="shared" si="2"/>
        <v>0</v>
      </c>
      <c r="M81" s="5"/>
      <c r="N81" s="5"/>
    </row>
    <row r="82" spans="2:14" ht="99" x14ac:dyDescent="0.3">
      <c r="B82" s="15"/>
      <c r="C82" s="32" t="s">
        <v>66</v>
      </c>
      <c r="D82" s="22"/>
      <c r="E82" s="23"/>
      <c r="F82" s="23"/>
      <c r="G82" s="23"/>
      <c r="H82" s="23"/>
      <c r="I82" s="23"/>
      <c r="J82" s="23"/>
      <c r="K82" s="23"/>
      <c r="L82" s="31">
        <f t="shared" si="2"/>
        <v>0</v>
      </c>
      <c r="M82" s="5"/>
      <c r="N82" s="5"/>
    </row>
    <row r="83" spans="2:14" s="15" customFormat="1" ht="16.5" x14ac:dyDescent="0.3">
      <c r="C83" s="33" t="s">
        <v>35</v>
      </c>
      <c r="D83" s="28"/>
      <c r="E83" s="23"/>
      <c r="F83" s="23"/>
      <c r="G83" s="23"/>
      <c r="H83" s="23"/>
      <c r="I83" s="23"/>
      <c r="J83" s="23"/>
      <c r="K83" s="23"/>
      <c r="L83" s="31">
        <f t="shared" ref="L83:L95" si="5">SUM(E83:K83)</f>
        <v>0</v>
      </c>
      <c r="M83" s="17"/>
      <c r="N83" s="17"/>
    </row>
    <row r="84" spans="2:14" s="15" customFormat="1" ht="16.5" x14ac:dyDescent="0.3">
      <c r="C84" s="34"/>
      <c r="D84" s="29"/>
      <c r="E84" s="23"/>
      <c r="F84" s="23"/>
      <c r="G84" s="23"/>
      <c r="H84" s="23"/>
      <c r="I84" s="23"/>
      <c r="J84" s="23"/>
      <c r="K84" s="23"/>
      <c r="L84" s="31">
        <f t="shared" si="5"/>
        <v>0</v>
      </c>
      <c r="M84" s="17"/>
      <c r="N84" s="17"/>
    </row>
    <row r="85" spans="2:14" s="15" customFormat="1" ht="30" x14ac:dyDescent="0.3">
      <c r="C85" s="30" t="s">
        <v>67</v>
      </c>
      <c r="D85" s="27"/>
      <c r="E85" s="23"/>
      <c r="F85" s="23"/>
      <c r="G85" s="23"/>
      <c r="H85" s="23"/>
      <c r="I85" s="23"/>
      <c r="J85" s="23"/>
      <c r="K85" s="23"/>
      <c r="L85" s="31">
        <f t="shared" si="5"/>
        <v>0</v>
      </c>
      <c r="M85" s="17"/>
      <c r="N85" s="17"/>
    </row>
    <row r="86" spans="2:14" s="15" customFormat="1" ht="45" x14ac:dyDescent="0.3">
      <c r="C86" s="30" t="s">
        <v>68</v>
      </c>
      <c r="D86" s="27"/>
      <c r="E86" s="23"/>
      <c r="F86" s="23"/>
      <c r="G86" s="23"/>
      <c r="H86" s="23"/>
      <c r="I86" s="23"/>
      <c r="J86" s="23"/>
      <c r="K86" s="23"/>
      <c r="L86" s="31">
        <f t="shared" si="5"/>
        <v>0</v>
      </c>
      <c r="M86" s="17"/>
      <c r="N86" s="17"/>
    </row>
    <row r="87" spans="2:14" s="15" customFormat="1" ht="82.5" x14ac:dyDescent="0.3">
      <c r="C87" s="32" t="s">
        <v>69</v>
      </c>
      <c r="D87" s="22"/>
      <c r="E87" s="23"/>
      <c r="F87" s="23"/>
      <c r="G87" s="23"/>
      <c r="H87" s="23"/>
      <c r="I87" s="23"/>
      <c r="J87" s="23"/>
      <c r="K87" s="23"/>
      <c r="L87" s="31">
        <f t="shared" si="5"/>
        <v>0</v>
      </c>
      <c r="M87" s="17"/>
      <c r="N87" s="17"/>
    </row>
    <row r="88" spans="2:14" s="15" customFormat="1" ht="82.5" x14ac:dyDescent="0.3">
      <c r="C88" s="32" t="s">
        <v>70</v>
      </c>
      <c r="D88" s="22"/>
      <c r="E88" s="23"/>
      <c r="F88" s="23"/>
      <c r="G88" s="23"/>
      <c r="H88" s="23"/>
      <c r="I88" s="23"/>
      <c r="J88" s="23"/>
      <c r="K88" s="23"/>
      <c r="L88" s="31">
        <f t="shared" si="5"/>
        <v>0</v>
      </c>
      <c r="M88" s="17"/>
      <c r="N88" s="17"/>
    </row>
    <row r="89" spans="2:14" s="15" customFormat="1" ht="45" x14ac:dyDescent="0.3">
      <c r="C89" s="30" t="s">
        <v>71</v>
      </c>
      <c r="D89" s="27"/>
      <c r="E89" s="23"/>
      <c r="F89" s="23"/>
      <c r="G89" s="23"/>
      <c r="H89" s="23"/>
      <c r="I89" s="23"/>
      <c r="J89" s="23"/>
      <c r="K89" s="23"/>
      <c r="L89" s="31">
        <f t="shared" si="5"/>
        <v>0</v>
      </c>
      <c r="M89" s="17"/>
      <c r="N89" s="17"/>
    </row>
    <row r="90" spans="2:14" s="15" customFormat="1" ht="66" x14ac:dyDescent="0.3">
      <c r="C90" s="32" t="s">
        <v>72</v>
      </c>
      <c r="D90" s="22"/>
      <c r="E90" s="23"/>
      <c r="F90" s="23"/>
      <c r="G90" s="23"/>
      <c r="H90" s="23"/>
      <c r="I90" s="23"/>
      <c r="J90" s="23"/>
      <c r="K90" s="23"/>
      <c r="L90" s="31">
        <f t="shared" si="5"/>
        <v>0</v>
      </c>
      <c r="M90" s="17"/>
      <c r="N90" s="17"/>
    </row>
    <row r="91" spans="2:14" s="15" customFormat="1" ht="66" x14ac:dyDescent="0.3">
      <c r="C91" s="42" t="s">
        <v>73</v>
      </c>
      <c r="D91" s="22"/>
      <c r="E91" s="23"/>
      <c r="F91" s="23"/>
      <c r="G91" s="23"/>
      <c r="H91" s="23"/>
      <c r="I91" s="23"/>
      <c r="J91" s="23"/>
      <c r="K91" s="23"/>
      <c r="L91" s="31">
        <f t="shared" si="5"/>
        <v>0</v>
      </c>
      <c r="M91" s="17"/>
      <c r="N91" s="17"/>
    </row>
    <row r="92" spans="2:14" s="15" customFormat="1" ht="60" x14ac:dyDescent="0.3">
      <c r="C92" s="19" t="s">
        <v>74</v>
      </c>
      <c r="D92" s="41"/>
      <c r="E92" s="23"/>
      <c r="F92" s="23"/>
      <c r="G92" s="23"/>
      <c r="H92" s="23"/>
      <c r="I92" s="23"/>
      <c r="J92" s="23"/>
      <c r="K92" s="23"/>
      <c r="L92" s="31">
        <f t="shared" si="5"/>
        <v>0</v>
      </c>
      <c r="M92" s="17"/>
      <c r="N92" s="17"/>
    </row>
    <row r="93" spans="2:14" s="15" customFormat="1" ht="82.5" x14ac:dyDescent="0.3">
      <c r="C93" s="43" t="s">
        <v>75</v>
      </c>
      <c r="D93" s="22"/>
      <c r="E93" s="23"/>
      <c r="F93" s="23"/>
      <c r="G93" s="23"/>
      <c r="H93" s="23"/>
      <c r="I93" s="23"/>
      <c r="J93" s="23"/>
      <c r="K93" s="23"/>
      <c r="L93" s="31">
        <f t="shared" si="5"/>
        <v>0</v>
      </c>
      <c r="M93" s="17"/>
      <c r="N93" s="17"/>
    </row>
    <row r="94" spans="2:14" s="15" customFormat="1" ht="45" x14ac:dyDescent="0.3">
      <c r="C94" s="33" t="s">
        <v>76</v>
      </c>
      <c r="D94" s="28"/>
      <c r="E94" s="23"/>
      <c r="F94" s="23"/>
      <c r="G94" s="23"/>
      <c r="H94" s="23"/>
      <c r="I94" s="23"/>
      <c r="J94" s="23"/>
      <c r="K94" s="23"/>
      <c r="L94" s="31">
        <f t="shared" si="5"/>
        <v>0</v>
      </c>
      <c r="M94" s="17"/>
      <c r="N94" s="17"/>
    </row>
    <row r="95" spans="2:14" s="15" customFormat="1" ht="17.25" thickBot="1" x14ac:dyDescent="0.35">
      <c r="C95" s="44"/>
      <c r="D95" s="45"/>
      <c r="E95" s="46"/>
      <c r="F95" s="46"/>
      <c r="G95" s="46"/>
      <c r="H95" s="46"/>
      <c r="I95" s="46"/>
      <c r="J95" s="46"/>
      <c r="K95" s="46"/>
      <c r="L95" s="47">
        <f t="shared" si="5"/>
        <v>0</v>
      </c>
      <c r="M95" s="16"/>
      <c r="N95" s="17"/>
    </row>
    <row r="96" spans="2:14" ht="50.25" thickBot="1" x14ac:dyDescent="0.35">
      <c r="B96" s="15"/>
      <c r="C96" s="48" t="s">
        <v>77</v>
      </c>
      <c r="D96" s="49">
        <f>+D19+D25+D35+D45+D61+D71</f>
        <v>695776982</v>
      </c>
      <c r="E96" s="49">
        <f t="shared" ref="E96:J96" si="6">+E19+E25+E35+E45+E61</f>
        <v>22709720.07</v>
      </c>
      <c r="F96" s="49">
        <f t="shared" si="6"/>
        <v>51759591.150000006</v>
      </c>
      <c r="G96" s="49">
        <f t="shared" si="6"/>
        <v>33345136.940000001</v>
      </c>
      <c r="H96" s="49">
        <f t="shared" si="6"/>
        <v>43947413.789999999</v>
      </c>
      <c r="I96" s="49">
        <f t="shared" si="6"/>
        <v>49565163.370000005</v>
      </c>
      <c r="J96" s="49">
        <f t="shared" si="6"/>
        <v>56318568.890000001</v>
      </c>
      <c r="K96" s="49">
        <f>+K19+K25+K35+K45+K61</f>
        <v>43579182.219999999</v>
      </c>
      <c r="L96" s="50">
        <f>SUM(E96:K96)</f>
        <v>301224776.42999995</v>
      </c>
    </row>
    <row r="97" spans="3:14" x14ac:dyDescent="0.25">
      <c r="E97" s="4"/>
      <c r="F97" s="4"/>
      <c r="G97" s="4"/>
      <c r="H97" s="4"/>
      <c r="I97" s="4"/>
      <c r="J97" s="4"/>
      <c r="K97" s="4"/>
      <c r="L97" s="2"/>
    </row>
    <row r="98" spans="3:14" ht="18.75" x14ac:dyDescent="0.3">
      <c r="C98" s="18" t="s">
        <v>78</v>
      </c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</row>
    <row r="99" spans="3:14" ht="16.5" x14ac:dyDescent="0.3">
      <c r="C99" s="14" t="s">
        <v>80</v>
      </c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</row>
    <row r="100" spans="3:14" ht="16.5" x14ac:dyDescent="0.3">
      <c r="C100" s="14" t="s">
        <v>81</v>
      </c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</row>
    <row r="101" spans="3:14" ht="16.5" x14ac:dyDescent="0.3">
      <c r="C101" s="14" t="s">
        <v>79</v>
      </c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</row>
    <row r="102" spans="3:14" ht="16.5" x14ac:dyDescent="0.3">
      <c r="C102" s="14" t="s">
        <v>82</v>
      </c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</row>
    <row r="103" spans="3:14" ht="16.5" x14ac:dyDescent="0.3">
      <c r="C103" s="14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</row>
    <row r="104" spans="3:14" ht="16.5" x14ac:dyDescent="0.3">
      <c r="C104" s="14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</row>
    <row r="105" spans="3:14" ht="16.5" x14ac:dyDescent="0.3">
      <c r="C105" s="14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</row>
    <row r="106" spans="3:14" ht="16.5" x14ac:dyDescent="0.3">
      <c r="C106" s="14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</row>
    <row r="107" spans="3:14" ht="16.5" x14ac:dyDescent="0.3">
      <c r="C107" s="14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</row>
    <row r="108" spans="3:14" x14ac:dyDescent="0.25">
      <c r="C108" s="6"/>
      <c r="D108" s="6"/>
      <c r="E108" s="6"/>
      <c r="F108" s="6"/>
      <c r="G108" s="6"/>
      <c r="H108" s="6"/>
      <c r="I108" s="6"/>
      <c r="J108" s="6"/>
      <c r="K108" s="6"/>
      <c r="L108" s="6"/>
    </row>
    <row r="109" spans="3:14" x14ac:dyDescent="0.25">
      <c r="C109" s="6"/>
      <c r="D109" s="6"/>
      <c r="E109" s="6"/>
      <c r="F109" s="6"/>
      <c r="G109" s="6"/>
      <c r="H109" s="6"/>
      <c r="I109" s="6"/>
      <c r="J109" s="6"/>
      <c r="K109" s="6"/>
      <c r="L109" s="6"/>
    </row>
  </sheetData>
  <sheetProtection algorithmName="SHA-512" hashValue="Ff2ZNmf0okWqonaRY4ThHpnslhswxKpKrs6dRgcla2957vWqmslcbUsFOQIkZwnwoOXeLVZtKi05Cciys4dEXQ==" saltValue="F2/0QQDHp/ZMMJRfFSc4KQ==" spinCount="100000" sheet="1" objects="1" scenarios="1"/>
  <mergeCells count="4">
    <mergeCell ref="C10:D10"/>
    <mergeCell ref="C11:L11"/>
    <mergeCell ref="C13:L13"/>
    <mergeCell ref="C14:L14"/>
  </mergeCells>
  <pageMargins left="0.27559055118110237" right="0.17" top="0.15748031496062992" bottom="0.38" header="0.15748031496062992" footer="0.31496062992125984"/>
  <pageSetup paperSize="5" scale="55" orientation="portrait" horizontalDpi="4294967295" verticalDpi="4294967295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7:X106"/>
  <sheetViews>
    <sheetView tabSelected="1" topLeftCell="A85" workbookViewId="0">
      <selection activeCell="D115" sqref="D115"/>
    </sheetView>
  </sheetViews>
  <sheetFormatPr baseColWidth="10" defaultColWidth="9.140625" defaultRowHeight="15" x14ac:dyDescent="0.25"/>
  <cols>
    <col min="1" max="1" width="0.7109375" customWidth="1"/>
    <col min="2" max="2" width="45.140625" customWidth="1"/>
    <col min="3" max="3" width="19" customWidth="1"/>
    <col min="4" max="4" width="16.7109375" customWidth="1"/>
    <col min="5" max="5" width="16.5703125" customWidth="1"/>
    <col min="6" max="6" width="16.85546875" customWidth="1"/>
    <col min="7" max="7" width="16.140625" customWidth="1"/>
    <col min="8" max="8" width="16" customWidth="1"/>
    <col min="9" max="9" width="16.28515625" customWidth="1"/>
    <col min="10" max="10" width="15.7109375" customWidth="1"/>
    <col min="11" max="11" width="19.7109375" customWidth="1"/>
    <col min="12" max="12" width="16.5703125" customWidth="1"/>
    <col min="13" max="13" width="21" customWidth="1"/>
    <col min="14" max="21" width="6" bestFit="1" customWidth="1"/>
    <col min="22" max="23" width="7" bestFit="1" customWidth="1"/>
  </cols>
  <sheetData>
    <row r="7" spans="2:24" ht="18.75" x14ac:dyDescent="0.3">
      <c r="B7" s="52"/>
      <c r="C7" s="52"/>
      <c r="D7" s="51"/>
      <c r="E7" s="51"/>
      <c r="F7" s="51"/>
      <c r="G7" s="51"/>
      <c r="H7" s="51"/>
      <c r="I7" s="51"/>
      <c r="J7" s="51"/>
      <c r="L7" s="18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</row>
    <row r="8" spans="2:24" ht="18.75" customHeight="1" x14ac:dyDescent="0.3">
      <c r="B8" s="52"/>
      <c r="C8" s="52"/>
      <c r="D8" s="52"/>
      <c r="E8" s="52"/>
      <c r="F8" s="52"/>
      <c r="G8" s="52"/>
      <c r="H8" s="52"/>
      <c r="I8" s="52"/>
      <c r="J8" s="52"/>
      <c r="K8" s="52"/>
      <c r="L8" s="14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</row>
    <row r="9" spans="2:24" ht="18.75" customHeight="1" x14ac:dyDescent="0.3">
      <c r="L9" s="14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</row>
    <row r="10" spans="2:24" ht="15.75" customHeight="1" x14ac:dyDescent="0.3">
      <c r="B10" s="53" t="s">
        <v>93</v>
      </c>
      <c r="C10" s="53"/>
      <c r="D10" s="53"/>
      <c r="E10" s="53"/>
      <c r="F10" s="53"/>
      <c r="G10" s="53"/>
      <c r="H10" s="53"/>
      <c r="I10" s="53"/>
      <c r="J10" s="53"/>
      <c r="K10" s="53"/>
      <c r="L10" s="14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</row>
    <row r="11" spans="2:24" ht="18.75" x14ac:dyDescent="0.3">
      <c r="B11" s="53" t="s">
        <v>83</v>
      </c>
      <c r="C11" s="53"/>
      <c r="D11" s="53"/>
      <c r="E11" s="53"/>
      <c r="F11" s="53"/>
      <c r="G11" s="53"/>
      <c r="H11" s="53"/>
      <c r="I11" s="53"/>
      <c r="J11" s="53"/>
      <c r="K11" s="53"/>
      <c r="L11" s="14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</row>
    <row r="12" spans="2:24" ht="15.75" thickBot="1" x14ac:dyDescent="0.3">
      <c r="L12" s="1"/>
    </row>
    <row r="13" spans="2:24" s="15" customFormat="1" ht="17.25" thickBot="1" x14ac:dyDescent="0.35">
      <c r="B13" s="38" t="s">
        <v>0</v>
      </c>
      <c r="C13" s="39" t="s">
        <v>84</v>
      </c>
      <c r="D13" s="39" t="s">
        <v>86</v>
      </c>
      <c r="E13" s="39" t="s">
        <v>87</v>
      </c>
      <c r="F13" s="39" t="s">
        <v>88</v>
      </c>
      <c r="G13" s="39" t="s">
        <v>89</v>
      </c>
      <c r="H13" s="39" t="s">
        <v>90</v>
      </c>
      <c r="I13" s="39" t="s">
        <v>91</v>
      </c>
      <c r="J13" s="39" t="s">
        <v>92</v>
      </c>
      <c r="K13" s="40" t="s">
        <v>85</v>
      </c>
      <c r="L13" s="14"/>
      <c r="V13" s="16"/>
      <c r="W13" s="16"/>
    </row>
    <row r="14" spans="2:24" x14ac:dyDescent="0.25">
      <c r="B14" s="35"/>
      <c r="C14" s="36"/>
      <c r="D14" s="36"/>
      <c r="E14" s="36"/>
      <c r="F14" s="36"/>
      <c r="G14" s="36"/>
      <c r="H14" s="36"/>
      <c r="I14" s="36"/>
      <c r="J14" s="36"/>
      <c r="K14" s="37"/>
      <c r="N14" s="2"/>
      <c r="P14" s="2"/>
      <c r="Q14" s="2"/>
      <c r="R14" s="2"/>
      <c r="S14" s="2"/>
      <c r="T14" s="2"/>
      <c r="U14" s="2"/>
      <c r="V14" s="2"/>
      <c r="W14" s="2"/>
    </row>
    <row r="15" spans="2:24" x14ac:dyDescent="0.25">
      <c r="B15" s="30" t="s">
        <v>1</v>
      </c>
      <c r="C15" s="20">
        <f t="shared" ref="C15:J15" si="0">+C16+C22+C32+C42+C58+C68</f>
        <v>695776982</v>
      </c>
      <c r="D15" s="20">
        <f t="shared" si="0"/>
        <v>22709720.07</v>
      </c>
      <c r="E15" s="20">
        <f t="shared" si="0"/>
        <v>51759591.150000006</v>
      </c>
      <c r="F15" s="20">
        <f t="shared" si="0"/>
        <v>33345136.940000001</v>
      </c>
      <c r="G15" s="20">
        <f t="shared" si="0"/>
        <v>43947413.789999999</v>
      </c>
      <c r="H15" s="20">
        <f t="shared" si="0"/>
        <v>49565163.370000005</v>
      </c>
      <c r="I15" s="20">
        <f t="shared" si="0"/>
        <v>56318568.890000001</v>
      </c>
      <c r="J15" s="20">
        <f t="shared" si="0"/>
        <v>43579182.219999999</v>
      </c>
      <c r="K15" s="31">
        <f>SUM(D15:J15)</f>
        <v>301224776.42999995</v>
      </c>
      <c r="N15" s="3"/>
      <c r="X15" s="2"/>
    </row>
    <row r="16" spans="2:24" ht="36" customHeight="1" x14ac:dyDescent="0.25">
      <c r="B16" s="30" t="s">
        <v>2</v>
      </c>
      <c r="C16" s="21">
        <f t="shared" ref="C16:J16" si="1">+C17+C18+C19+C20+C21</f>
        <v>318764251</v>
      </c>
      <c r="D16" s="21">
        <f t="shared" si="1"/>
        <v>22709720.07</v>
      </c>
      <c r="E16" s="21">
        <f t="shared" si="1"/>
        <v>22843148.32</v>
      </c>
      <c r="F16" s="21">
        <f t="shared" si="1"/>
        <v>24989386.150000002</v>
      </c>
      <c r="G16" s="21">
        <f t="shared" si="1"/>
        <v>24795386.120000001</v>
      </c>
      <c r="H16" s="21">
        <f t="shared" si="1"/>
        <v>35509834.920000002</v>
      </c>
      <c r="I16" s="21">
        <f t="shared" si="1"/>
        <v>26245074.079999998</v>
      </c>
      <c r="J16" s="21">
        <f t="shared" si="1"/>
        <v>29384917.43</v>
      </c>
      <c r="K16" s="31">
        <f t="shared" ref="K16:K79" si="2">SUM(D16:J16)</f>
        <v>186477467.09000003</v>
      </c>
      <c r="L16" s="5"/>
    </row>
    <row r="17" spans="2:13" ht="20.25" customHeight="1" x14ac:dyDescent="0.3">
      <c r="B17" s="32" t="s">
        <v>3</v>
      </c>
      <c r="C17" s="22">
        <v>272982556</v>
      </c>
      <c r="D17" s="23">
        <v>19322729.550000001</v>
      </c>
      <c r="E17" s="23">
        <v>19380364.079999998</v>
      </c>
      <c r="F17" s="23">
        <v>21265730.460000001</v>
      </c>
      <c r="G17" s="23">
        <v>21097459.140000001</v>
      </c>
      <c r="H17" s="23">
        <v>30396365.780000001</v>
      </c>
      <c r="I17" s="23">
        <v>22421593.469999999</v>
      </c>
      <c r="J17" s="23">
        <v>25115038.609999999</v>
      </c>
      <c r="K17" s="31">
        <f t="shared" si="2"/>
        <v>158999281.08999997</v>
      </c>
      <c r="L17" s="5"/>
      <c r="M17" s="5"/>
    </row>
    <row r="18" spans="2:13" ht="21" customHeight="1" x14ac:dyDescent="0.3">
      <c r="B18" s="32" t="s">
        <v>4</v>
      </c>
      <c r="C18" s="22">
        <v>7681435</v>
      </c>
      <c r="D18" s="23">
        <v>459391.64</v>
      </c>
      <c r="E18" s="23">
        <v>444391.64</v>
      </c>
      <c r="F18" s="23">
        <v>459391.64</v>
      </c>
      <c r="G18" s="23">
        <v>459391.64</v>
      </c>
      <c r="H18" s="23">
        <v>459391.64</v>
      </c>
      <c r="I18" s="23">
        <v>426291.06</v>
      </c>
      <c r="J18" s="23">
        <v>471291.06</v>
      </c>
      <c r="K18" s="31">
        <f t="shared" si="2"/>
        <v>3179540.3200000003</v>
      </c>
      <c r="L18" s="5"/>
      <c r="M18" s="5"/>
    </row>
    <row r="19" spans="2:13" ht="30" customHeight="1" x14ac:dyDescent="0.3">
      <c r="B19" s="32" t="s">
        <v>36</v>
      </c>
      <c r="C19" s="22">
        <v>600000</v>
      </c>
      <c r="D19" s="23">
        <v>0</v>
      </c>
      <c r="E19" s="23">
        <v>82500</v>
      </c>
      <c r="F19" s="23">
        <v>41250</v>
      </c>
      <c r="G19" s="23">
        <v>41250</v>
      </c>
      <c r="H19" s="23">
        <v>41250</v>
      </c>
      <c r="I19" s="23">
        <v>3397189.55</v>
      </c>
      <c r="J19" s="23">
        <v>0</v>
      </c>
      <c r="K19" s="31">
        <f t="shared" si="2"/>
        <v>3603439.55</v>
      </c>
      <c r="L19" s="5"/>
      <c r="M19" s="5"/>
    </row>
    <row r="20" spans="2:13" ht="32.25" customHeight="1" x14ac:dyDescent="0.3">
      <c r="B20" s="32" t="s">
        <v>5</v>
      </c>
      <c r="C20" s="22">
        <v>0</v>
      </c>
      <c r="D20" s="23">
        <v>0</v>
      </c>
      <c r="E20" s="23">
        <v>0</v>
      </c>
      <c r="F20" s="23">
        <v>0</v>
      </c>
      <c r="G20" s="23">
        <v>0</v>
      </c>
      <c r="H20" s="23">
        <v>0</v>
      </c>
      <c r="I20" s="23"/>
      <c r="J20" s="23">
        <v>0</v>
      </c>
      <c r="K20" s="31">
        <f t="shared" si="2"/>
        <v>0</v>
      </c>
      <c r="L20" s="5"/>
      <c r="M20" s="5"/>
    </row>
    <row r="21" spans="2:13" ht="33.75" customHeight="1" x14ac:dyDescent="0.3">
      <c r="B21" s="32" t="s">
        <v>6</v>
      </c>
      <c r="C21" s="22">
        <v>37500260</v>
      </c>
      <c r="D21" s="23">
        <v>2927598.88</v>
      </c>
      <c r="E21" s="23">
        <v>2935892.6</v>
      </c>
      <c r="F21" s="23">
        <v>3223014.05</v>
      </c>
      <c r="G21" s="23">
        <v>3197285.34</v>
      </c>
      <c r="H21" s="23">
        <v>4612827.5</v>
      </c>
      <c r="I21" s="23">
        <v>0</v>
      </c>
      <c r="J21" s="23">
        <v>3798587.76</v>
      </c>
      <c r="K21" s="31">
        <f t="shared" si="2"/>
        <v>20695206.130000003</v>
      </c>
      <c r="L21" s="5"/>
      <c r="M21" s="5"/>
    </row>
    <row r="22" spans="2:13" ht="18" customHeight="1" x14ac:dyDescent="0.25">
      <c r="B22" s="30" t="s">
        <v>7</v>
      </c>
      <c r="C22" s="21">
        <f>+C23+C24+C25+C26+C27+C28+C29+C30+C31</f>
        <v>37182219</v>
      </c>
      <c r="D22" s="21">
        <f t="shared" ref="D22:J22" si="3">+D23+D24+D25+D26+D27+D28+D29+D30+D31</f>
        <v>0</v>
      </c>
      <c r="E22" s="21">
        <f t="shared" si="3"/>
        <v>1099985.03</v>
      </c>
      <c r="F22" s="21">
        <f t="shared" si="3"/>
        <v>1802096.73</v>
      </c>
      <c r="G22" s="21">
        <f t="shared" si="3"/>
        <v>1737217.97</v>
      </c>
      <c r="H22" s="21">
        <f t="shared" si="3"/>
        <v>1343119.27</v>
      </c>
      <c r="I22" s="21">
        <f t="shared" si="3"/>
        <v>1896915.23</v>
      </c>
      <c r="J22" s="21">
        <f t="shared" si="3"/>
        <v>991322.03</v>
      </c>
      <c r="K22" s="31">
        <f t="shared" si="2"/>
        <v>8870656.2599999998</v>
      </c>
      <c r="L22" s="5"/>
      <c r="M22" s="5"/>
    </row>
    <row r="23" spans="2:13" ht="16.5" customHeight="1" x14ac:dyDescent="0.3">
      <c r="B23" s="32" t="s">
        <v>8</v>
      </c>
      <c r="C23" s="24">
        <v>9629478</v>
      </c>
      <c r="D23" s="23"/>
      <c r="E23" s="23">
        <v>908371.39</v>
      </c>
      <c r="F23" s="23">
        <v>1542516.73</v>
      </c>
      <c r="G23" s="23">
        <v>1334219.47</v>
      </c>
      <c r="H23" s="23">
        <v>659065.4</v>
      </c>
      <c r="I23" s="23">
        <v>980631.9</v>
      </c>
      <c r="J23" s="23">
        <v>678036.27</v>
      </c>
      <c r="K23" s="31">
        <f t="shared" si="2"/>
        <v>6102841.1600000001</v>
      </c>
      <c r="L23" s="5"/>
      <c r="M23" s="5"/>
    </row>
    <row r="24" spans="2:13" ht="36.75" customHeight="1" x14ac:dyDescent="0.3">
      <c r="B24" s="32" t="s">
        <v>9</v>
      </c>
      <c r="C24" s="22">
        <v>2340160</v>
      </c>
      <c r="D24" s="23"/>
      <c r="E24" s="23">
        <v>0</v>
      </c>
      <c r="F24" s="23">
        <v>0</v>
      </c>
      <c r="G24" s="23">
        <v>0</v>
      </c>
      <c r="H24" s="23">
        <v>527254.27</v>
      </c>
      <c r="I24" s="23">
        <v>16983.330000000002</v>
      </c>
      <c r="J24" s="23">
        <v>0</v>
      </c>
      <c r="K24" s="31">
        <f t="shared" si="2"/>
        <v>544237.6</v>
      </c>
      <c r="L24" s="5"/>
      <c r="M24" s="5"/>
    </row>
    <row r="25" spans="2:13" ht="18" customHeight="1" x14ac:dyDescent="0.3">
      <c r="B25" s="32" t="s">
        <v>10</v>
      </c>
      <c r="C25" s="22">
        <v>2624000</v>
      </c>
      <c r="D25" s="23"/>
      <c r="E25" s="23">
        <v>0</v>
      </c>
      <c r="F25" s="23">
        <v>0</v>
      </c>
      <c r="G25" s="23">
        <v>122400</v>
      </c>
      <c r="H25" s="23">
        <v>0</v>
      </c>
      <c r="I25" s="23">
        <v>0</v>
      </c>
      <c r="J25" s="23">
        <v>0</v>
      </c>
      <c r="K25" s="31">
        <f t="shared" si="2"/>
        <v>122400</v>
      </c>
      <c r="L25" s="5"/>
      <c r="M25" s="5"/>
    </row>
    <row r="26" spans="2:13" ht="21" customHeight="1" x14ac:dyDescent="0.3">
      <c r="B26" s="32" t="s">
        <v>11</v>
      </c>
      <c r="C26" s="22">
        <v>869798</v>
      </c>
      <c r="D26" s="23"/>
      <c r="E26" s="23">
        <v>0</v>
      </c>
      <c r="F26" s="23">
        <v>0</v>
      </c>
      <c r="G26" s="23">
        <v>0</v>
      </c>
      <c r="H26" s="23">
        <v>0</v>
      </c>
      <c r="I26" s="23">
        <v>447700</v>
      </c>
      <c r="J26" s="23">
        <v>0</v>
      </c>
      <c r="K26" s="31">
        <f t="shared" si="2"/>
        <v>447700</v>
      </c>
      <c r="L26" s="5"/>
      <c r="M26" s="5"/>
    </row>
    <row r="27" spans="2:13" ht="20.25" customHeight="1" x14ac:dyDescent="0.3">
      <c r="B27" s="32" t="s">
        <v>12</v>
      </c>
      <c r="C27" s="22">
        <v>4278181</v>
      </c>
      <c r="D27" s="23"/>
      <c r="E27" s="23">
        <v>166029.54</v>
      </c>
      <c r="F27" s="23">
        <v>105000</v>
      </c>
      <c r="G27" s="23">
        <v>169000</v>
      </c>
      <c r="H27" s="23">
        <v>35000</v>
      </c>
      <c r="I27" s="23">
        <v>451600</v>
      </c>
      <c r="J27" s="23">
        <v>273600</v>
      </c>
      <c r="K27" s="31">
        <f t="shared" si="2"/>
        <v>1200229.54</v>
      </c>
      <c r="L27" s="5"/>
      <c r="M27" s="5"/>
    </row>
    <row r="28" spans="2:13" ht="16.5" x14ac:dyDescent="0.3">
      <c r="B28" s="32" t="s">
        <v>13</v>
      </c>
      <c r="C28" s="22">
        <v>3000702</v>
      </c>
      <c r="D28" s="23"/>
      <c r="E28" s="23">
        <v>0</v>
      </c>
      <c r="F28" s="23">
        <v>0</v>
      </c>
      <c r="G28" s="23"/>
      <c r="H28" s="23">
        <v>0</v>
      </c>
      <c r="I28" s="23">
        <v>0</v>
      </c>
      <c r="J28" s="23">
        <v>0</v>
      </c>
      <c r="K28" s="31">
        <f t="shared" si="2"/>
        <v>0</v>
      </c>
      <c r="L28" s="5"/>
      <c r="M28" s="5"/>
    </row>
    <row r="29" spans="2:13" ht="55.5" customHeight="1" x14ac:dyDescent="0.3">
      <c r="B29" s="32" t="s">
        <v>14</v>
      </c>
      <c r="C29" s="22">
        <v>1855000</v>
      </c>
      <c r="D29" s="23"/>
      <c r="E29" s="23">
        <v>25584.1</v>
      </c>
      <c r="F29" s="23">
        <v>0</v>
      </c>
      <c r="G29" s="23"/>
      <c r="H29" s="23">
        <v>0</v>
      </c>
      <c r="I29" s="23">
        <v>0</v>
      </c>
      <c r="J29" s="23">
        <v>0</v>
      </c>
      <c r="K29" s="31">
        <f t="shared" si="2"/>
        <v>25584.1</v>
      </c>
      <c r="L29" s="5"/>
      <c r="M29" s="5"/>
    </row>
    <row r="30" spans="2:13" ht="46.5" customHeight="1" x14ac:dyDescent="0.3">
      <c r="B30" s="32" t="s">
        <v>15</v>
      </c>
      <c r="C30" s="22">
        <v>2584900</v>
      </c>
      <c r="D30" s="23"/>
      <c r="E30" s="23">
        <v>0</v>
      </c>
      <c r="F30" s="23">
        <v>154580</v>
      </c>
      <c r="G30" s="23">
        <v>111598.5</v>
      </c>
      <c r="H30" s="23">
        <v>121799.6</v>
      </c>
      <c r="I30" s="23">
        <v>0</v>
      </c>
      <c r="J30" s="23">
        <v>39685.760000000002</v>
      </c>
      <c r="K30" s="31">
        <f t="shared" si="2"/>
        <v>427663.86</v>
      </c>
      <c r="L30" s="5"/>
      <c r="M30" s="5"/>
    </row>
    <row r="31" spans="2:13" ht="36" customHeight="1" x14ac:dyDescent="0.3">
      <c r="B31" s="32" t="s">
        <v>37</v>
      </c>
      <c r="C31" s="25">
        <v>10000000</v>
      </c>
      <c r="D31" s="23"/>
      <c r="E31" s="23">
        <v>0</v>
      </c>
      <c r="F31" s="23">
        <v>0</v>
      </c>
      <c r="G31" s="23"/>
      <c r="H31" s="23">
        <v>0</v>
      </c>
      <c r="I31" s="23">
        <v>0</v>
      </c>
      <c r="J31" s="23"/>
      <c r="K31" s="31">
        <f t="shared" si="2"/>
        <v>0</v>
      </c>
      <c r="L31" s="5"/>
      <c r="M31" s="5"/>
    </row>
    <row r="32" spans="2:13" ht="19.5" customHeight="1" x14ac:dyDescent="0.25">
      <c r="B32" s="30" t="s">
        <v>16</v>
      </c>
      <c r="C32" s="21">
        <f>+C33+C34+C35+C36+C37+C38+C39+C40+C41</f>
        <v>112721816</v>
      </c>
      <c r="D32" s="26"/>
      <c r="E32" s="26">
        <v>0</v>
      </c>
      <c r="F32" s="26">
        <v>0</v>
      </c>
      <c r="G32" s="26"/>
      <c r="H32" s="26">
        <v>0</v>
      </c>
      <c r="I32" s="26">
        <f>+I39+I41</f>
        <v>51641.91</v>
      </c>
      <c r="J32" s="26">
        <f>+J39+J41</f>
        <v>17384</v>
      </c>
      <c r="K32" s="31">
        <f t="shared" si="2"/>
        <v>69025.91</v>
      </c>
      <c r="L32" s="5"/>
      <c r="M32" s="5"/>
    </row>
    <row r="33" spans="2:13" ht="38.25" customHeight="1" x14ac:dyDescent="0.3">
      <c r="B33" s="32" t="s">
        <v>17</v>
      </c>
      <c r="C33" s="22">
        <v>68060807</v>
      </c>
      <c r="D33" s="23"/>
      <c r="E33" s="23">
        <v>0</v>
      </c>
      <c r="F33" s="23">
        <v>0</v>
      </c>
      <c r="G33" s="23"/>
      <c r="H33" s="23">
        <v>0</v>
      </c>
      <c r="I33" s="23">
        <v>0</v>
      </c>
      <c r="J33" s="23">
        <v>0</v>
      </c>
      <c r="K33" s="31">
        <f t="shared" si="2"/>
        <v>0</v>
      </c>
      <c r="L33" s="5"/>
      <c r="M33" s="5"/>
    </row>
    <row r="34" spans="2:13" ht="21" customHeight="1" x14ac:dyDescent="0.3">
      <c r="B34" s="32" t="s">
        <v>18</v>
      </c>
      <c r="C34" s="22">
        <v>1550000</v>
      </c>
      <c r="D34" s="23"/>
      <c r="E34" s="23">
        <v>0</v>
      </c>
      <c r="F34" s="23">
        <v>0</v>
      </c>
      <c r="G34" s="23"/>
      <c r="H34" s="23">
        <v>0</v>
      </c>
      <c r="I34" s="23">
        <v>0</v>
      </c>
      <c r="J34" s="23">
        <v>0</v>
      </c>
      <c r="K34" s="31">
        <f t="shared" si="2"/>
        <v>0</v>
      </c>
      <c r="L34" s="5"/>
      <c r="M34" s="5"/>
    </row>
    <row r="35" spans="2:13" ht="30.75" customHeight="1" x14ac:dyDescent="0.3">
      <c r="B35" s="32" t="s">
        <v>19</v>
      </c>
      <c r="C35" s="22">
        <v>0</v>
      </c>
      <c r="D35" s="23"/>
      <c r="E35" s="23">
        <v>0</v>
      </c>
      <c r="F35" s="23">
        <v>0</v>
      </c>
      <c r="G35" s="23"/>
      <c r="H35" s="23">
        <v>0</v>
      </c>
      <c r="I35" s="23">
        <v>0</v>
      </c>
      <c r="J35" s="23">
        <v>0</v>
      </c>
      <c r="K35" s="31">
        <f t="shared" si="2"/>
        <v>0</v>
      </c>
      <c r="L35" s="5"/>
      <c r="M35" s="5"/>
    </row>
    <row r="36" spans="2:13" ht="20.25" customHeight="1" x14ac:dyDescent="0.3">
      <c r="B36" s="32" t="s">
        <v>20</v>
      </c>
      <c r="C36" s="22">
        <v>13996000</v>
      </c>
      <c r="D36" s="23"/>
      <c r="E36" s="23">
        <v>0</v>
      </c>
      <c r="F36" s="23">
        <v>0</v>
      </c>
      <c r="G36" s="23"/>
      <c r="H36" s="23">
        <v>0</v>
      </c>
      <c r="I36" s="23">
        <v>0</v>
      </c>
      <c r="J36" s="23">
        <v>0</v>
      </c>
      <c r="K36" s="31">
        <f t="shared" si="2"/>
        <v>0</v>
      </c>
      <c r="L36" s="5"/>
      <c r="M36" s="5"/>
    </row>
    <row r="37" spans="2:13" ht="31.5" customHeight="1" x14ac:dyDescent="0.3">
      <c r="B37" s="32" t="s">
        <v>21</v>
      </c>
      <c r="C37" s="22">
        <v>558730</v>
      </c>
      <c r="D37" s="23"/>
      <c r="E37" s="23">
        <v>0</v>
      </c>
      <c r="F37" s="23">
        <v>0</v>
      </c>
      <c r="G37" s="23"/>
      <c r="H37" s="23">
        <v>0</v>
      </c>
      <c r="I37" s="23">
        <v>0</v>
      </c>
      <c r="J37" s="23">
        <v>0</v>
      </c>
      <c r="K37" s="31">
        <f t="shared" si="2"/>
        <v>0</v>
      </c>
      <c r="L37" s="5"/>
      <c r="M37" s="5"/>
    </row>
    <row r="38" spans="2:13" ht="28.5" customHeight="1" x14ac:dyDescent="0.3">
      <c r="B38" s="32" t="s">
        <v>22</v>
      </c>
      <c r="C38" s="22">
        <v>40000</v>
      </c>
      <c r="D38" s="23"/>
      <c r="E38" s="23">
        <v>0</v>
      </c>
      <c r="F38" s="23">
        <v>0</v>
      </c>
      <c r="G38" s="23"/>
      <c r="H38" s="23">
        <v>0</v>
      </c>
      <c r="I38" s="23">
        <v>0</v>
      </c>
      <c r="J38" s="23">
        <v>0</v>
      </c>
      <c r="K38" s="31">
        <f t="shared" si="2"/>
        <v>0</v>
      </c>
      <c r="L38" s="5"/>
      <c r="M38" s="5"/>
    </row>
    <row r="39" spans="2:13" ht="35.25" customHeight="1" x14ac:dyDescent="0.3">
      <c r="B39" s="32" t="s">
        <v>23</v>
      </c>
      <c r="C39" s="22">
        <v>9284564</v>
      </c>
      <c r="D39" s="23"/>
      <c r="E39" s="23">
        <v>0</v>
      </c>
      <c r="F39" s="23">
        <v>0</v>
      </c>
      <c r="G39" s="23"/>
      <c r="H39" s="23">
        <v>0</v>
      </c>
      <c r="I39" s="23">
        <v>24260.01</v>
      </c>
      <c r="J39" s="23">
        <v>0</v>
      </c>
      <c r="K39" s="31">
        <f t="shared" si="2"/>
        <v>24260.01</v>
      </c>
      <c r="L39" s="5"/>
      <c r="M39" s="5"/>
    </row>
    <row r="40" spans="2:13" ht="46.5" customHeight="1" x14ac:dyDescent="0.3">
      <c r="B40" s="32" t="s">
        <v>38</v>
      </c>
      <c r="C40" s="22">
        <v>0</v>
      </c>
      <c r="D40" s="23"/>
      <c r="E40" s="23">
        <v>0</v>
      </c>
      <c r="F40" s="23">
        <v>0</v>
      </c>
      <c r="G40" s="23"/>
      <c r="H40" s="23">
        <v>0</v>
      </c>
      <c r="I40" s="23">
        <v>0</v>
      </c>
      <c r="J40" s="23">
        <v>0</v>
      </c>
      <c r="K40" s="31">
        <f t="shared" si="2"/>
        <v>0</v>
      </c>
      <c r="L40" s="5"/>
      <c r="M40" s="5"/>
    </row>
    <row r="41" spans="2:13" ht="18" customHeight="1" x14ac:dyDescent="0.3">
      <c r="B41" s="32" t="s">
        <v>24</v>
      </c>
      <c r="C41" s="22">
        <v>19231715</v>
      </c>
      <c r="D41" s="23"/>
      <c r="E41" s="23">
        <v>0</v>
      </c>
      <c r="F41" s="23">
        <v>0</v>
      </c>
      <c r="G41" s="23"/>
      <c r="H41" s="23">
        <v>0</v>
      </c>
      <c r="I41" s="23">
        <v>27381.9</v>
      </c>
      <c r="J41" s="23">
        <v>17384</v>
      </c>
      <c r="K41" s="31">
        <f t="shared" si="2"/>
        <v>44765.9</v>
      </c>
      <c r="L41" s="5"/>
      <c r="M41" s="5"/>
    </row>
    <row r="42" spans="2:13" ht="20.25" customHeight="1" x14ac:dyDescent="0.25">
      <c r="B42" s="30" t="s">
        <v>25</v>
      </c>
      <c r="C42" s="21">
        <f>+C43+C48</f>
        <v>212971022</v>
      </c>
      <c r="D42" s="21">
        <f t="shared" ref="D42:J42" si="4">+D43+D48</f>
        <v>0</v>
      </c>
      <c r="E42" s="21">
        <f t="shared" si="4"/>
        <v>27816457.800000001</v>
      </c>
      <c r="F42" s="21">
        <f t="shared" si="4"/>
        <v>6553654.0599999996</v>
      </c>
      <c r="G42" s="21">
        <f t="shared" si="4"/>
        <v>17343202.100000001</v>
      </c>
      <c r="H42" s="21">
        <f t="shared" si="4"/>
        <v>12712209.18</v>
      </c>
      <c r="I42" s="21">
        <f t="shared" si="4"/>
        <v>28124937.670000002</v>
      </c>
      <c r="J42" s="21">
        <f t="shared" si="4"/>
        <v>12882558.76</v>
      </c>
      <c r="K42" s="31">
        <f t="shared" si="2"/>
        <v>105433019.57000001</v>
      </c>
      <c r="L42" s="5"/>
      <c r="M42" s="5"/>
    </row>
    <row r="43" spans="2:13" ht="30" customHeight="1" x14ac:dyDescent="0.25">
      <c r="B43" s="32" t="s">
        <v>26</v>
      </c>
      <c r="C43" s="22">
        <v>212471022</v>
      </c>
      <c r="D43" s="22"/>
      <c r="E43" s="22">
        <v>27816457.800000001</v>
      </c>
      <c r="F43" s="22">
        <v>6553654.0599999996</v>
      </c>
      <c r="G43" s="22">
        <v>17343202.100000001</v>
      </c>
      <c r="H43" s="22">
        <v>12712209.18</v>
      </c>
      <c r="I43" s="22">
        <v>28124937.670000002</v>
      </c>
      <c r="J43" s="22">
        <v>12882558.76</v>
      </c>
      <c r="K43" s="31">
        <f t="shared" si="2"/>
        <v>105433019.57000001</v>
      </c>
      <c r="L43" s="5"/>
      <c r="M43" s="5"/>
    </row>
    <row r="44" spans="2:13" ht="35.25" customHeight="1" x14ac:dyDescent="0.3">
      <c r="B44" s="32" t="s">
        <v>39</v>
      </c>
      <c r="C44" s="22">
        <v>0</v>
      </c>
      <c r="D44" s="23"/>
      <c r="E44" s="23"/>
      <c r="F44" s="23"/>
      <c r="G44" s="23"/>
      <c r="H44" s="23"/>
      <c r="I44" s="23"/>
      <c r="J44" s="23">
        <v>0</v>
      </c>
      <c r="K44" s="31">
        <f t="shared" si="2"/>
        <v>0</v>
      </c>
      <c r="L44" s="5"/>
      <c r="M44" s="5"/>
    </row>
    <row r="45" spans="2:13" ht="27.75" customHeight="1" x14ac:dyDescent="0.3">
      <c r="B45" s="32" t="s">
        <v>40</v>
      </c>
      <c r="C45" s="22">
        <v>0</v>
      </c>
      <c r="D45" s="23"/>
      <c r="E45" s="23"/>
      <c r="F45" s="23"/>
      <c r="G45" s="23"/>
      <c r="H45" s="23"/>
      <c r="I45" s="23"/>
      <c r="J45" s="23">
        <v>0</v>
      </c>
      <c r="K45" s="31">
        <f t="shared" si="2"/>
        <v>0</v>
      </c>
      <c r="L45" s="5"/>
      <c r="M45" s="5"/>
    </row>
    <row r="46" spans="2:13" ht="49.5" customHeight="1" x14ac:dyDescent="0.3">
      <c r="B46" s="32" t="s">
        <v>41</v>
      </c>
      <c r="C46" s="22">
        <v>0</v>
      </c>
      <c r="D46" s="23"/>
      <c r="E46" s="23"/>
      <c r="F46" s="23"/>
      <c r="G46" s="23"/>
      <c r="H46" s="23"/>
      <c r="I46" s="23"/>
      <c r="J46" s="23">
        <v>0</v>
      </c>
      <c r="K46" s="31">
        <f t="shared" si="2"/>
        <v>0</v>
      </c>
      <c r="L46" s="5"/>
      <c r="M46" s="5"/>
    </row>
    <row r="47" spans="2:13" ht="48.75" customHeight="1" x14ac:dyDescent="0.3">
      <c r="B47" s="32" t="s">
        <v>42</v>
      </c>
      <c r="C47" s="22">
        <v>0</v>
      </c>
      <c r="D47" s="23"/>
      <c r="E47" s="23"/>
      <c r="F47" s="23"/>
      <c r="G47" s="23"/>
      <c r="H47" s="23"/>
      <c r="I47" s="23"/>
      <c r="J47" s="23">
        <v>0</v>
      </c>
      <c r="K47" s="31">
        <f t="shared" si="2"/>
        <v>0</v>
      </c>
      <c r="L47" s="5"/>
      <c r="M47" s="5"/>
    </row>
    <row r="48" spans="2:13" ht="39.75" customHeight="1" x14ac:dyDescent="0.3">
      <c r="B48" s="32" t="s">
        <v>27</v>
      </c>
      <c r="C48" s="22">
        <v>500000</v>
      </c>
      <c r="D48" s="23"/>
      <c r="E48" s="23"/>
      <c r="F48" s="23"/>
      <c r="G48" s="23"/>
      <c r="H48" s="23"/>
      <c r="I48" s="23"/>
      <c r="J48" s="23">
        <v>0</v>
      </c>
      <c r="K48" s="31">
        <f t="shared" si="2"/>
        <v>0</v>
      </c>
      <c r="L48" s="5"/>
      <c r="M48" s="5"/>
    </row>
    <row r="49" spans="2:13" ht="37.5" customHeight="1" x14ac:dyDescent="0.3">
      <c r="B49" s="32" t="s">
        <v>43</v>
      </c>
      <c r="C49" s="27"/>
      <c r="D49" s="23"/>
      <c r="E49" s="23"/>
      <c r="F49" s="23"/>
      <c r="G49" s="23"/>
      <c r="H49" s="23"/>
      <c r="I49" s="23"/>
      <c r="J49" s="23">
        <v>0</v>
      </c>
      <c r="K49" s="31">
        <f t="shared" si="2"/>
        <v>0</v>
      </c>
      <c r="L49" s="5"/>
      <c r="M49" s="5"/>
    </row>
    <row r="50" spans="2:13" ht="19.5" customHeight="1" x14ac:dyDescent="0.3">
      <c r="B50" s="30" t="s">
        <v>44</v>
      </c>
      <c r="C50" s="22"/>
      <c r="D50" s="23"/>
      <c r="E50" s="23"/>
      <c r="F50" s="23"/>
      <c r="G50" s="23"/>
      <c r="H50" s="23"/>
      <c r="I50" s="23"/>
      <c r="J50" s="23">
        <v>0</v>
      </c>
      <c r="K50" s="31">
        <f t="shared" si="2"/>
        <v>0</v>
      </c>
      <c r="L50" s="5"/>
      <c r="M50" s="5"/>
    </row>
    <row r="51" spans="2:13" ht="30" customHeight="1" x14ac:dyDescent="0.3">
      <c r="B51" s="32" t="s">
        <v>45</v>
      </c>
      <c r="C51" s="22"/>
      <c r="D51" s="23"/>
      <c r="E51" s="23"/>
      <c r="F51" s="23"/>
      <c r="G51" s="23"/>
      <c r="H51" s="23"/>
      <c r="I51" s="23"/>
      <c r="J51" s="23">
        <v>0</v>
      </c>
      <c r="K51" s="31">
        <f t="shared" si="2"/>
        <v>0</v>
      </c>
      <c r="L51" s="5"/>
      <c r="M51" s="5"/>
    </row>
    <row r="52" spans="2:13" ht="30" customHeight="1" x14ac:dyDescent="0.3">
      <c r="B52" s="32" t="s">
        <v>46</v>
      </c>
      <c r="C52" s="22"/>
      <c r="D52" s="23"/>
      <c r="E52" s="23"/>
      <c r="F52" s="23"/>
      <c r="G52" s="23"/>
      <c r="H52" s="23"/>
      <c r="I52" s="23"/>
      <c r="J52" s="23">
        <v>0</v>
      </c>
      <c r="K52" s="31">
        <f t="shared" si="2"/>
        <v>0</v>
      </c>
      <c r="L52" s="5"/>
      <c r="M52" s="5"/>
    </row>
    <row r="53" spans="2:13" ht="41.25" customHeight="1" x14ac:dyDescent="0.3">
      <c r="B53" s="32" t="s">
        <v>47</v>
      </c>
      <c r="C53" s="22"/>
      <c r="D53" s="23"/>
      <c r="E53" s="23"/>
      <c r="F53" s="23"/>
      <c r="G53" s="23"/>
      <c r="H53" s="23"/>
      <c r="I53" s="23"/>
      <c r="J53" s="23">
        <v>0</v>
      </c>
      <c r="K53" s="31">
        <f t="shared" si="2"/>
        <v>0</v>
      </c>
      <c r="L53" s="5"/>
      <c r="M53" s="5"/>
    </row>
    <row r="54" spans="2:13" ht="51.75" customHeight="1" x14ac:dyDescent="0.3">
      <c r="B54" s="32" t="s">
        <v>48</v>
      </c>
      <c r="C54" s="22"/>
      <c r="D54" s="23"/>
      <c r="E54" s="23"/>
      <c r="F54" s="23"/>
      <c r="G54" s="23"/>
      <c r="H54" s="23"/>
      <c r="I54" s="23"/>
      <c r="J54" s="23">
        <v>0</v>
      </c>
      <c r="K54" s="31">
        <f t="shared" si="2"/>
        <v>0</v>
      </c>
      <c r="L54" s="5"/>
      <c r="M54" s="5"/>
    </row>
    <row r="55" spans="2:13" ht="49.5" customHeight="1" x14ac:dyDescent="0.3">
      <c r="B55" s="32" t="s">
        <v>49</v>
      </c>
      <c r="C55" s="22"/>
      <c r="D55" s="23"/>
      <c r="E55" s="23"/>
      <c r="F55" s="23"/>
      <c r="G55" s="23"/>
      <c r="H55" s="23"/>
      <c r="I55" s="23"/>
      <c r="J55" s="23">
        <v>0</v>
      </c>
      <c r="K55" s="31">
        <f t="shared" si="2"/>
        <v>0</v>
      </c>
      <c r="L55" s="5"/>
      <c r="M55" s="5"/>
    </row>
    <row r="56" spans="2:13" ht="35.25" customHeight="1" x14ac:dyDescent="0.3">
      <c r="B56" s="32" t="s">
        <v>50</v>
      </c>
      <c r="C56" s="22"/>
      <c r="D56" s="23"/>
      <c r="E56" s="23"/>
      <c r="F56" s="23"/>
      <c r="G56" s="23"/>
      <c r="H56" s="23"/>
      <c r="I56" s="23"/>
      <c r="J56" s="23">
        <v>0</v>
      </c>
      <c r="K56" s="31">
        <f t="shared" si="2"/>
        <v>0</v>
      </c>
      <c r="L56" s="5"/>
      <c r="M56" s="5"/>
    </row>
    <row r="57" spans="2:13" ht="27" customHeight="1" x14ac:dyDescent="0.3">
      <c r="B57" s="32" t="s">
        <v>51</v>
      </c>
      <c r="C57" s="21"/>
      <c r="D57" s="23"/>
      <c r="E57" s="23"/>
      <c r="F57" s="23"/>
      <c r="G57" s="23"/>
      <c r="H57" s="23"/>
      <c r="I57" s="23"/>
      <c r="J57" s="23">
        <v>0</v>
      </c>
      <c r="K57" s="31">
        <f t="shared" si="2"/>
        <v>0</v>
      </c>
      <c r="L57" s="5"/>
      <c r="M57" s="5"/>
    </row>
    <row r="58" spans="2:13" ht="35.25" customHeight="1" x14ac:dyDescent="0.25">
      <c r="B58" s="30" t="s">
        <v>28</v>
      </c>
      <c r="C58" s="21">
        <f>+C59+C60+C61+C62+C63+C64+C66</f>
        <v>13637674</v>
      </c>
      <c r="D58" s="26"/>
      <c r="E58" s="26"/>
      <c r="F58" s="26"/>
      <c r="G58" s="26">
        <f>+G64</f>
        <v>71607.600000000006</v>
      </c>
      <c r="H58" s="26">
        <f>+H64</f>
        <v>0</v>
      </c>
      <c r="I58" s="26">
        <v>0</v>
      </c>
      <c r="J58" s="26">
        <f>+J63</f>
        <v>303000</v>
      </c>
      <c r="K58" s="31">
        <f t="shared" si="2"/>
        <v>374607.6</v>
      </c>
      <c r="L58" s="5"/>
      <c r="M58" s="5"/>
    </row>
    <row r="59" spans="2:13" ht="18.75" customHeight="1" x14ac:dyDescent="0.3">
      <c r="B59" s="32" t="s">
        <v>29</v>
      </c>
      <c r="C59" s="22">
        <v>800000</v>
      </c>
      <c r="D59" s="23"/>
      <c r="E59" s="23"/>
      <c r="F59" s="23"/>
      <c r="G59" s="23"/>
      <c r="H59" s="23"/>
      <c r="I59" s="23"/>
      <c r="J59" s="23">
        <v>0</v>
      </c>
      <c r="K59" s="31">
        <f t="shared" si="2"/>
        <v>0</v>
      </c>
      <c r="L59" s="5"/>
      <c r="M59" s="5"/>
    </row>
    <row r="60" spans="2:13" ht="29.25" customHeight="1" x14ac:dyDescent="0.3">
      <c r="B60" s="32" t="s">
        <v>30</v>
      </c>
      <c r="C60" s="22">
        <v>350000</v>
      </c>
      <c r="D60" s="23"/>
      <c r="E60" s="23"/>
      <c r="F60" s="23"/>
      <c r="G60" s="23"/>
      <c r="H60" s="23"/>
      <c r="I60" s="23"/>
      <c r="J60" s="23">
        <v>0</v>
      </c>
      <c r="K60" s="31">
        <f t="shared" si="2"/>
        <v>0</v>
      </c>
      <c r="L60" s="5"/>
      <c r="M60" s="5"/>
    </row>
    <row r="61" spans="2:13" ht="34.5" customHeight="1" x14ac:dyDescent="0.3">
      <c r="B61" s="32" t="s">
        <v>31</v>
      </c>
      <c r="C61" s="22">
        <v>172874</v>
      </c>
      <c r="D61" s="23"/>
      <c r="E61" s="23"/>
      <c r="F61" s="23"/>
      <c r="G61" s="23"/>
      <c r="H61" s="23"/>
      <c r="I61" s="23"/>
      <c r="J61" s="23">
        <v>0</v>
      </c>
      <c r="K61" s="31">
        <f t="shared" si="2"/>
        <v>0</v>
      </c>
      <c r="L61" s="5"/>
      <c r="M61" s="5"/>
    </row>
    <row r="62" spans="2:13" ht="46.5" customHeight="1" x14ac:dyDescent="0.3">
      <c r="B62" s="32" t="s">
        <v>32</v>
      </c>
      <c r="C62" s="22">
        <v>11504800</v>
      </c>
      <c r="D62" s="23"/>
      <c r="E62" s="23"/>
      <c r="F62" s="23"/>
      <c r="G62" s="23"/>
      <c r="H62" s="23"/>
      <c r="I62" s="23"/>
      <c r="J62" s="23">
        <v>0</v>
      </c>
      <c r="K62" s="31">
        <f t="shared" si="2"/>
        <v>0</v>
      </c>
      <c r="L62" s="5"/>
      <c r="M62" s="5"/>
    </row>
    <row r="63" spans="2:13" ht="37.5" customHeight="1" x14ac:dyDescent="0.3">
      <c r="B63" s="32" t="s">
        <v>33</v>
      </c>
      <c r="C63" s="22">
        <v>450000</v>
      </c>
      <c r="D63" s="23"/>
      <c r="E63" s="23"/>
      <c r="F63" s="23"/>
      <c r="G63" s="23"/>
      <c r="H63" s="23"/>
      <c r="I63" s="23"/>
      <c r="J63" s="23">
        <v>303000</v>
      </c>
      <c r="K63" s="31">
        <f t="shared" si="2"/>
        <v>303000</v>
      </c>
      <c r="L63" s="5"/>
      <c r="M63" s="5"/>
    </row>
    <row r="64" spans="2:13" ht="32.25" customHeight="1" x14ac:dyDescent="0.3">
      <c r="B64" s="32" t="s">
        <v>52</v>
      </c>
      <c r="C64" s="22">
        <v>50000</v>
      </c>
      <c r="D64" s="23"/>
      <c r="E64" s="23"/>
      <c r="F64" s="23"/>
      <c r="G64" s="23">
        <v>71607.600000000006</v>
      </c>
      <c r="H64" s="23"/>
      <c r="I64" s="23"/>
      <c r="J64" s="23"/>
      <c r="K64" s="31">
        <f t="shared" si="2"/>
        <v>71607.600000000006</v>
      </c>
      <c r="L64" s="5"/>
      <c r="M64" s="5"/>
    </row>
    <row r="65" spans="2:13" ht="33.75" customHeight="1" x14ac:dyDescent="0.3">
      <c r="B65" s="32" t="s">
        <v>53</v>
      </c>
      <c r="C65" s="22">
        <v>0</v>
      </c>
      <c r="D65" s="23"/>
      <c r="E65" s="23"/>
      <c r="F65" s="23"/>
      <c r="G65" s="23"/>
      <c r="H65" s="23"/>
      <c r="I65" s="23"/>
      <c r="J65" s="23"/>
      <c r="K65" s="31">
        <f t="shared" si="2"/>
        <v>0</v>
      </c>
      <c r="L65" s="5"/>
      <c r="M65" s="5"/>
    </row>
    <row r="66" spans="2:13" ht="19.5" customHeight="1" x14ac:dyDescent="0.3">
      <c r="B66" s="32" t="s">
        <v>34</v>
      </c>
      <c r="C66" s="22">
        <v>310000</v>
      </c>
      <c r="D66" s="23"/>
      <c r="E66" s="23"/>
      <c r="F66" s="23"/>
      <c r="G66" s="23"/>
      <c r="H66" s="23"/>
      <c r="I66" s="23"/>
      <c r="J66" s="23"/>
      <c r="K66" s="31">
        <f t="shared" si="2"/>
        <v>0</v>
      </c>
      <c r="L66" s="5"/>
      <c r="M66" s="5"/>
    </row>
    <row r="67" spans="2:13" ht="51" customHeight="1" x14ac:dyDescent="0.3">
      <c r="B67" s="32" t="s">
        <v>54</v>
      </c>
      <c r="C67" s="21">
        <v>0</v>
      </c>
      <c r="D67" s="23"/>
      <c r="E67" s="23"/>
      <c r="F67" s="23"/>
      <c r="G67" s="23"/>
      <c r="H67" s="23"/>
      <c r="I67" s="23"/>
      <c r="J67" s="23"/>
      <c r="K67" s="31">
        <f t="shared" si="2"/>
        <v>0</v>
      </c>
      <c r="L67" s="5"/>
      <c r="M67" s="5"/>
    </row>
    <row r="68" spans="2:13" ht="16.5" x14ac:dyDescent="0.3">
      <c r="B68" s="30" t="s">
        <v>55</v>
      </c>
      <c r="C68" s="21">
        <v>500000</v>
      </c>
      <c r="D68" s="23"/>
      <c r="E68" s="23"/>
      <c r="F68" s="23"/>
      <c r="G68" s="23"/>
      <c r="H68" s="23"/>
      <c r="I68" s="23"/>
      <c r="J68" s="23"/>
      <c r="K68" s="31">
        <f t="shared" si="2"/>
        <v>0</v>
      </c>
      <c r="L68" s="5"/>
      <c r="M68" s="5"/>
    </row>
    <row r="69" spans="2:13" ht="21.75" customHeight="1" x14ac:dyDescent="0.3">
      <c r="B69" s="32" t="s">
        <v>56</v>
      </c>
      <c r="C69" s="22">
        <v>500000</v>
      </c>
      <c r="D69" s="23"/>
      <c r="E69" s="23"/>
      <c r="F69" s="23"/>
      <c r="G69" s="23"/>
      <c r="H69" s="23"/>
      <c r="I69" s="23"/>
      <c r="J69" s="23"/>
      <c r="K69" s="31">
        <f t="shared" si="2"/>
        <v>0</v>
      </c>
      <c r="L69" s="5"/>
      <c r="M69" s="5"/>
    </row>
    <row r="70" spans="2:13" ht="16.5" customHeight="1" x14ac:dyDescent="0.3">
      <c r="B70" s="32" t="s">
        <v>57</v>
      </c>
      <c r="C70" s="22"/>
      <c r="D70" s="23"/>
      <c r="E70" s="23"/>
      <c r="F70" s="23"/>
      <c r="G70" s="23"/>
      <c r="H70" s="23"/>
      <c r="I70" s="23"/>
      <c r="J70" s="23"/>
      <c r="K70" s="31">
        <f t="shared" si="2"/>
        <v>0</v>
      </c>
      <c r="L70" s="5"/>
      <c r="M70" s="5"/>
    </row>
    <row r="71" spans="2:13" ht="38.25" customHeight="1" x14ac:dyDescent="0.3">
      <c r="B71" s="32" t="s">
        <v>58</v>
      </c>
      <c r="C71" s="22"/>
      <c r="D71" s="23"/>
      <c r="E71" s="23"/>
      <c r="F71" s="23"/>
      <c r="G71" s="23"/>
      <c r="H71" s="23"/>
      <c r="I71" s="23"/>
      <c r="J71" s="23"/>
      <c r="K71" s="31">
        <f t="shared" si="2"/>
        <v>0</v>
      </c>
      <c r="L71" s="5"/>
      <c r="M71" s="5"/>
    </row>
    <row r="72" spans="2:13" ht="48" customHeight="1" x14ac:dyDescent="0.3">
      <c r="B72" s="32" t="s">
        <v>59</v>
      </c>
      <c r="C72" s="22"/>
      <c r="D72" s="23"/>
      <c r="E72" s="23"/>
      <c r="F72" s="23"/>
      <c r="G72" s="23"/>
      <c r="H72" s="23"/>
      <c r="I72" s="23"/>
      <c r="J72" s="23"/>
      <c r="K72" s="31">
        <f t="shared" si="2"/>
        <v>0</v>
      </c>
      <c r="L72" s="5"/>
      <c r="M72" s="5"/>
    </row>
    <row r="73" spans="2:13" ht="35.25" customHeight="1" x14ac:dyDescent="0.3">
      <c r="B73" s="30" t="s">
        <v>60</v>
      </c>
      <c r="C73" s="27"/>
      <c r="D73" s="23"/>
      <c r="E73" s="23"/>
      <c r="F73" s="23"/>
      <c r="G73" s="23"/>
      <c r="H73" s="23"/>
      <c r="I73" s="23"/>
      <c r="J73" s="23"/>
      <c r="K73" s="31">
        <f t="shared" si="2"/>
        <v>0</v>
      </c>
      <c r="L73" s="5"/>
      <c r="M73" s="5"/>
    </row>
    <row r="74" spans="2:13" ht="18" customHeight="1" x14ac:dyDescent="0.3">
      <c r="B74" s="32" t="s">
        <v>61</v>
      </c>
      <c r="C74" s="22"/>
      <c r="D74" s="23"/>
      <c r="E74" s="23"/>
      <c r="F74" s="23"/>
      <c r="G74" s="23"/>
      <c r="H74" s="23"/>
      <c r="I74" s="23"/>
      <c r="J74" s="23"/>
      <c r="K74" s="31">
        <f t="shared" si="2"/>
        <v>0</v>
      </c>
      <c r="L74" s="5"/>
      <c r="M74" s="5"/>
    </row>
    <row r="75" spans="2:13" ht="54.75" customHeight="1" x14ac:dyDescent="0.3">
      <c r="B75" s="32" t="s">
        <v>62</v>
      </c>
      <c r="C75" s="22"/>
      <c r="D75" s="23"/>
      <c r="E75" s="23"/>
      <c r="F75" s="23"/>
      <c r="G75" s="23"/>
      <c r="H75" s="23"/>
      <c r="I75" s="23"/>
      <c r="J75" s="23"/>
      <c r="K75" s="31">
        <f t="shared" si="2"/>
        <v>0</v>
      </c>
      <c r="L75" s="5"/>
      <c r="M75" s="5"/>
    </row>
    <row r="76" spans="2:13" ht="19.5" customHeight="1" x14ac:dyDescent="0.3">
      <c r="B76" s="30" t="s">
        <v>63</v>
      </c>
      <c r="C76" s="22"/>
      <c r="D76" s="23"/>
      <c r="E76" s="23"/>
      <c r="F76" s="23"/>
      <c r="G76" s="23"/>
      <c r="H76" s="23"/>
      <c r="I76" s="23"/>
      <c r="J76" s="23"/>
      <c r="K76" s="31">
        <f t="shared" si="2"/>
        <v>0</v>
      </c>
      <c r="L76" s="5"/>
      <c r="M76" s="5"/>
    </row>
    <row r="77" spans="2:13" ht="29.25" customHeight="1" x14ac:dyDescent="0.3">
      <c r="B77" s="32" t="s">
        <v>64</v>
      </c>
      <c r="C77" s="22"/>
      <c r="D77" s="23"/>
      <c r="E77" s="23"/>
      <c r="F77" s="23"/>
      <c r="G77" s="23"/>
      <c r="H77" s="23"/>
      <c r="I77" s="23"/>
      <c r="J77" s="23"/>
      <c r="K77" s="31">
        <f t="shared" si="2"/>
        <v>0</v>
      </c>
      <c r="L77" s="5"/>
      <c r="M77" s="5"/>
    </row>
    <row r="78" spans="2:13" ht="30.75" customHeight="1" x14ac:dyDescent="0.3">
      <c r="B78" s="32" t="s">
        <v>65</v>
      </c>
      <c r="C78" s="22"/>
      <c r="D78" s="23"/>
      <c r="E78" s="23"/>
      <c r="F78" s="23"/>
      <c r="G78" s="23"/>
      <c r="H78" s="23"/>
      <c r="I78" s="23"/>
      <c r="J78" s="23"/>
      <c r="K78" s="31">
        <f t="shared" si="2"/>
        <v>0</v>
      </c>
      <c r="L78" s="5"/>
      <c r="M78" s="5"/>
    </row>
    <row r="79" spans="2:13" ht="36" customHeight="1" x14ac:dyDescent="0.3">
      <c r="B79" s="32" t="s">
        <v>66</v>
      </c>
      <c r="C79" s="22"/>
      <c r="D79" s="23"/>
      <c r="E79" s="23"/>
      <c r="F79" s="23"/>
      <c r="G79" s="23"/>
      <c r="H79" s="23"/>
      <c r="I79" s="23"/>
      <c r="J79" s="23"/>
      <c r="K79" s="31">
        <f t="shared" si="2"/>
        <v>0</v>
      </c>
      <c r="L79" s="5"/>
      <c r="M79" s="5"/>
    </row>
    <row r="80" spans="2:13" s="15" customFormat="1" ht="16.5" x14ac:dyDescent="0.3">
      <c r="B80" s="33" t="s">
        <v>35</v>
      </c>
      <c r="C80" s="28"/>
      <c r="D80" s="23"/>
      <c r="E80" s="23"/>
      <c r="F80" s="23"/>
      <c r="G80" s="23"/>
      <c r="H80" s="23"/>
      <c r="I80" s="23"/>
      <c r="J80" s="23"/>
      <c r="K80" s="31">
        <f t="shared" ref="K80:K92" si="5">SUM(D80:J80)</f>
        <v>0</v>
      </c>
      <c r="L80" s="17"/>
      <c r="M80" s="17"/>
    </row>
    <row r="81" spans="2:13" s="15" customFormat="1" ht="16.5" x14ac:dyDescent="0.3">
      <c r="B81" s="34"/>
      <c r="C81" s="29"/>
      <c r="D81" s="23"/>
      <c r="E81" s="23"/>
      <c r="F81" s="23"/>
      <c r="G81" s="23"/>
      <c r="H81" s="23"/>
      <c r="I81" s="23"/>
      <c r="J81" s="23"/>
      <c r="K81" s="31">
        <f t="shared" si="5"/>
        <v>0</v>
      </c>
      <c r="L81" s="17"/>
      <c r="M81" s="17"/>
    </row>
    <row r="82" spans="2:13" s="15" customFormat="1" ht="17.25" customHeight="1" x14ac:dyDescent="0.3">
      <c r="B82" s="30" t="s">
        <v>67</v>
      </c>
      <c r="C82" s="27"/>
      <c r="D82" s="23"/>
      <c r="E82" s="23"/>
      <c r="F82" s="23"/>
      <c r="G82" s="23"/>
      <c r="H82" s="23"/>
      <c r="I82" s="23"/>
      <c r="J82" s="23"/>
      <c r="K82" s="31">
        <f t="shared" si="5"/>
        <v>0</v>
      </c>
      <c r="L82" s="17"/>
      <c r="M82" s="17"/>
    </row>
    <row r="83" spans="2:13" s="15" customFormat="1" ht="36" customHeight="1" x14ac:dyDescent="0.3">
      <c r="B83" s="30" t="s">
        <v>68</v>
      </c>
      <c r="C83" s="27"/>
      <c r="D83" s="23"/>
      <c r="E83" s="23"/>
      <c r="F83" s="23"/>
      <c r="G83" s="23"/>
      <c r="H83" s="23"/>
      <c r="I83" s="23"/>
      <c r="J83" s="23"/>
      <c r="K83" s="31">
        <f t="shared" si="5"/>
        <v>0</v>
      </c>
      <c r="L83" s="17"/>
      <c r="M83" s="17"/>
    </row>
    <row r="84" spans="2:13" s="15" customFormat="1" ht="44.25" customHeight="1" x14ac:dyDescent="0.3">
      <c r="B84" s="32" t="s">
        <v>69</v>
      </c>
      <c r="C84" s="22"/>
      <c r="D84" s="23"/>
      <c r="E84" s="23"/>
      <c r="F84" s="23"/>
      <c r="G84" s="23"/>
      <c r="H84" s="23"/>
      <c r="I84" s="23"/>
      <c r="J84" s="23"/>
      <c r="K84" s="31">
        <f t="shared" si="5"/>
        <v>0</v>
      </c>
      <c r="L84" s="17"/>
      <c r="M84" s="17"/>
    </row>
    <row r="85" spans="2:13" s="15" customFormat="1" ht="36" customHeight="1" x14ac:dyDescent="0.3">
      <c r="B85" s="32" t="s">
        <v>70</v>
      </c>
      <c r="C85" s="22"/>
      <c r="D85" s="23"/>
      <c r="E85" s="23"/>
      <c r="F85" s="23"/>
      <c r="G85" s="23"/>
      <c r="H85" s="23"/>
      <c r="I85" s="23"/>
      <c r="J85" s="23"/>
      <c r="K85" s="31">
        <f t="shared" si="5"/>
        <v>0</v>
      </c>
      <c r="L85" s="17"/>
      <c r="M85" s="17"/>
    </row>
    <row r="86" spans="2:13" s="15" customFormat="1" ht="19.5" customHeight="1" x14ac:dyDescent="0.3">
      <c r="B86" s="30" t="s">
        <v>71</v>
      </c>
      <c r="C86" s="27"/>
      <c r="D86" s="23"/>
      <c r="E86" s="23"/>
      <c r="F86" s="23"/>
      <c r="G86" s="23"/>
      <c r="H86" s="23"/>
      <c r="I86" s="23"/>
      <c r="J86" s="23"/>
      <c r="K86" s="31">
        <f t="shared" si="5"/>
        <v>0</v>
      </c>
      <c r="L86" s="17"/>
      <c r="M86" s="17"/>
    </row>
    <row r="87" spans="2:13" s="15" customFormat="1" ht="37.5" customHeight="1" x14ac:dyDescent="0.3">
      <c r="B87" s="32" t="s">
        <v>72</v>
      </c>
      <c r="C87" s="22"/>
      <c r="D87" s="23"/>
      <c r="E87" s="23"/>
      <c r="F87" s="23"/>
      <c r="G87" s="23"/>
      <c r="H87" s="23"/>
      <c r="I87" s="23"/>
      <c r="J87" s="23"/>
      <c r="K87" s="31">
        <f t="shared" si="5"/>
        <v>0</v>
      </c>
      <c r="L87" s="17"/>
      <c r="M87" s="17"/>
    </row>
    <row r="88" spans="2:13" s="15" customFormat="1" ht="33.75" customHeight="1" x14ac:dyDescent="0.3">
      <c r="B88" s="42" t="s">
        <v>73</v>
      </c>
      <c r="C88" s="22"/>
      <c r="D88" s="23"/>
      <c r="E88" s="23"/>
      <c r="F88" s="23"/>
      <c r="G88" s="23"/>
      <c r="H88" s="23"/>
      <c r="I88" s="23"/>
      <c r="J88" s="23"/>
      <c r="K88" s="31">
        <f t="shared" si="5"/>
        <v>0</v>
      </c>
      <c r="L88" s="17"/>
      <c r="M88" s="17"/>
    </row>
    <row r="89" spans="2:13" s="15" customFormat="1" ht="33.75" customHeight="1" x14ac:dyDescent="0.3">
      <c r="B89" s="19" t="s">
        <v>74</v>
      </c>
      <c r="C89" s="41"/>
      <c r="D89" s="23"/>
      <c r="E89" s="23"/>
      <c r="F89" s="23"/>
      <c r="G89" s="23"/>
      <c r="H89" s="23"/>
      <c r="I89" s="23"/>
      <c r="J89" s="23"/>
      <c r="K89" s="31">
        <f t="shared" si="5"/>
        <v>0</v>
      </c>
      <c r="L89" s="17"/>
      <c r="M89" s="17"/>
    </row>
    <row r="90" spans="2:13" s="15" customFormat="1" ht="34.5" customHeight="1" x14ac:dyDescent="0.3">
      <c r="B90" s="43" t="s">
        <v>75</v>
      </c>
      <c r="C90" s="22"/>
      <c r="D90" s="23"/>
      <c r="E90" s="23"/>
      <c r="F90" s="23"/>
      <c r="G90" s="23"/>
      <c r="H90" s="23"/>
      <c r="I90" s="23"/>
      <c r="J90" s="23"/>
      <c r="K90" s="31">
        <f t="shared" si="5"/>
        <v>0</v>
      </c>
      <c r="L90" s="17"/>
      <c r="M90" s="17"/>
    </row>
    <row r="91" spans="2:13" s="15" customFormat="1" ht="21" customHeight="1" x14ac:dyDescent="0.3">
      <c r="B91" s="33" t="s">
        <v>76</v>
      </c>
      <c r="C91" s="28"/>
      <c r="D91" s="23"/>
      <c r="E91" s="23"/>
      <c r="F91" s="23"/>
      <c r="G91" s="23"/>
      <c r="H91" s="23"/>
      <c r="I91" s="23"/>
      <c r="J91" s="23"/>
      <c r="K91" s="31">
        <f t="shared" si="5"/>
        <v>0</v>
      </c>
      <c r="L91" s="17"/>
      <c r="M91" s="17"/>
    </row>
    <row r="92" spans="2:13" s="15" customFormat="1" ht="17.25" thickBot="1" x14ac:dyDescent="0.35">
      <c r="B92" s="44"/>
      <c r="C92" s="45"/>
      <c r="D92" s="46"/>
      <c r="E92" s="46"/>
      <c r="F92" s="46"/>
      <c r="G92" s="46"/>
      <c r="H92" s="46"/>
      <c r="I92" s="46"/>
      <c r="J92" s="46"/>
      <c r="K92" s="47">
        <f t="shared" si="5"/>
        <v>0</v>
      </c>
      <c r="L92" s="16"/>
      <c r="M92" s="17"/>
    </row>
    <row r="93" spans="2:13" ht="34.5" customHeight="1" thickBot="1" x14ac:dyDescent="0.3">
      <c r="B93" s="48" t="s">
        <v>77</v>
      </c>
      <c r="C93" s="49">
        <f>+C16+C22+C32+C42+C58+C68</f>
        <v>695776982</v>
      </c>
      <c r="D93" s="49">
        <f t="shared" ref="D93:I93" si="6">+D16+D22+D32+D42+D58</f>
        <v>22709720.07</v>
      </c>
      <c r="E93" s="49">
        <f t="shared" si="6"/>
        <v>51759591.150000006</v>
      </c>
      <c r="F93" s="49">
        <f t="shared" si="6"/>
        <v>33345136.940000001</v>
      </c>
      <c r="G93" s="49">
        <f t="shared" si="6"/>
        <v>43947413.789999999</v>
      </c>
      <c r="H93" s="49">
        <f t="shared" si="6"/>
        <v>49565163.370000005</v>
      </c>
      <c r="I93" s="49">
        <f t="shared" si="6"/>
        <v>56318568.890000001</v>
      </c>
      <c r="J93" s="49">
        <f>+J16+J22+J32+J42+J58</f>
        <v>43579182.219999999</v>
      </c>
      <c r="K93" s="50">
        <f>SUM(D93:J93)</f>
        <v>301224776.42999995</v>
      </c>
    </row>
    <row r="94" spans="2:13" x14ac:dyDescent="0.25">
      <c r="D94" s="4"/>
      <c r="E94" s="4"/>
      <c r="F94" s="4"/>
      <c r="G94" s="4"/>
      <c r="H94" s="4"/>
      <c r="I94" s="4"/>
      <c r="J94" s="4"/>
      <c r="K94" s="2"/>
    </row>
    <row r="95" spans="2:13" ht="18.75" x14ac:dyDescent="0.3">
      <c r="B95" s="18" t="s">
        <v>78</v>
      </c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</row>
    <row r="96" spans="2:13" ht="16.5" x14ac:dyDescent="0.3">
      <c r="B96" s="14" t="s">
        <v>80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</row>
    <row r="97" spans="2:13" ht="16.5" x14ac:dyDescent="0.3">
      <c r="B97" s="14" t="s">
        <v>81</v>
      </c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</row>
    <row r="98" spans="2:13" ht="16.5" x14ac:dyDescent="0.3">
      <c r="B98" s="14" t="s">
        <v>79</v>
      </c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</row>
    <row r="99" spans="2:13" ht="16.5" x14ac:dyDescent="0.3">
      <c r="B99" s="14" t="s">
        <v>82</v>
      </c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</row>
    <row r="100" spans="2:13" ht="16.5" x14ac:dyDescent="0.3">
      <c r="B100" s="14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</row>
    <row r="101" spans="2:13" ht="16.5" x14ac:dyDescent="0.3">
      <c r="B101" s="14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</row>
    <row r="102" spans="2:13" ht="16.5" x14ac:dyDescent="0.3">
      <c r="B102" s="14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</row>
    <row r="103" spans="2:13" ht="16.5" x14ac:dyDescent="0.3">
      <c r="B103" s="14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</row>
    <row r="104" spans="2:13" ht="16.5" x14ac:dyDescent="0.3">
      <c r="B104" s="14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</row>
    <row r="105" spans="2:13" x14ac:dyDescent="0.25">
      <c r="B105" s="6"/>
      <c r="C105" s="6"/>
      <c r="D105" s="6"/>
      <c r="E105" s="6"/>
      <c r="F105" s="6"/>
      <c r="G105" s="6"/>
      <c r="H105" s="6"/>
      <c r="I105" s="6"/>
      <c r="J105" s="6"/>
      <c r="K105" s="6"/>
    </row>
    <row r="106" spans="2:13" x14ac:dyDescent="0.25">
      <c r="B106" s="6"/>
      <c r="C106" s="6"/>
      <c r="D106" s="6"/>
      <c r="E106" s="6"/>
      <c r="F106" s="6"/>
      <c r="G106" s="6"/>
      <c r="H106" s="6"/>
      <c r="I106" s="6"/>
      <c r="J106" s="6"/>
      <c r="K106" s="6"/>
    </row>
  </sheetData>
  <sheetProtection algorithmName="SHA-512" hashValue="CWb74B9OCN6DAEpGNBzF2tWuuvWKIb8n5J6+6+FvSIt7e4+gVsLiwn2iGmLieNKnxF8+uR1+naN8OsDNfhz6KA==" saltValue="QXPb2pU3XreiHSf1TgQSXg==" spinCount="100000" sheet="1" objects="1" scenarios="1"/>
  <mergeCells count="4">
    <mergeCell ref="B7:C7"/>
    <mergeCell ref="B8:K8"/>
    <mergeCell ref="B10:K10"/>
    <mergeCell ref="B11:K11"/>
  </mergeCells>
  <pageMargins left="0.70866141732283472" right="0.70866141732283472" top="0.74803149606299213" bottom="0.74803149606299213" header="0.31496062992125984" footer="0.31496062992125984"/>
  <pageSetup paperSize="5" scale="8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EJECUCION ACUMULADA</vt:lpstr>
      <vt:lpstr>Hoja1</vt:lpstr>
      <vt:lpstr>'EJECUCION ACUMULADA'!Área_de_impresión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Alondra Rodriguez</cp:lastModifiedBy>
  <cp:lastPrinted>2021-08-13T14:46:26Z</cp:lastPrinted>
  <dcterms:created xsi:type="dcterms:W3CDTF">2018-04-17T18:57:16Z</dcterms:created>
  <dcterms:modified xsi:type="dcterms:W3CDTF">2021-10-08T18:37:13Z</dcterms:modified>
</cp:coreProperties>
</file>