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JUNIO 2021\"/>
    </mc:Choice>
  </mc:AlternateContent>
  <xr:revisionPtr revIDLastSave="0" documentId="13_ncr:1_{36BDC127-6094-4E5D-8E57-A0A902B46AF8}" xr6:coauthVersionLast="47" xr6:coauthVersionMax="47" xr10:uidLastSave="{00000000-0000-0000-0000-000000000000}"/>
  <bookViews>
    <workbookView xWindow="-120" yWindow="-120" windowWidth="19440" windowHeight="15000" activeTab="1" xr2:uid="{00000000-000D-0000-FFFF-FFFF00000000}"/>
  </bookViews>
  <sheets>
    <sheet name=".." sheetId="3" r:id="rId1"/>
    <sheet name="EJECUCION ACUMULADA JUNIO 2021" sheetId="4" r:id="rId2"/>
  </sheets>
  <definedNames>
    <definedName name="_xlnm.Print_Area" localSheetId="0">'..'!$C$6:$K$101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1" i="4" l="1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H57" i="4"/>
  <c r="G57" i="4"/>
  <c r="J57" i="4" s="1"/>
  <c r="C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I41" i="4"/>
  <c r="H41" i="4"/>
  <c r="G41" i="4"/>
  <c r="F41" i="4"/>
  <c r="E41" i="4"/>
  <c r="D41" i="4"/>
  <c r="C41" i="4"/>
  <c r="J40" i="4"/>
  <c r="J39" i="4"/>
  <c r="J38" i="4"/>
  <c r="J37" i="4"/>
  <c r="J36" i="4"/>
  <c r="J35" i="4"/>
  <c r="J34" i="4"/>
  <c r="J33" i="4"/>
  <c r="J32" i="4"/>
  <c r="I31" i="4"/>
  <c r="J31" i="4" s="1"/>
  <c r="C31" i="4"/>
  <c r="J30" i="4"/>
  <c r="J29" i="4"/>
  <c r="J28" i="4"/>
  <c r="J27" i="4"/>
  <c r="J26" i="4"/>
  <c r="J25" i="4"/>
  <c r="J24" i="4"/>
  <c r="J23" i="4"/>
  <c r="J22" i="4"/>
  <c r="I21" i="4"/>
  <c r="H21" i="4"/>
  <c r="G21" i="4"/>
  <c r="F21" i="4"/>
  <c r="E21" i="4"/>
  <c r="D21" i="4"/>
  <c r="C21" i="4"/>
  <c r="J20" i="4"/>
  <c r="J19" i="4"/>
  <c r="J18" i="4"/>
  <c r="J17" i="4"/>
  <c r="J16" i="4"/>
  <c r="I15" i="4"/>
  <c r="H15" i="4"/>
  <c r="G15" i="4"/>
  <c r="F15" i="4"/>
  <c r="E15" i="4"/>
  <c r="D15" i="4"/>
  <c r="D92" i="4" s="1"/>
  <c r="C15" i="4"/>
  <c r="O14" i="4"/>
  <c r="P14" i="4" s="1"/>
  <c r="Q14" i="4" s="1"/>
  <c r="R14" i="4" s="1"/>
  <c r="S14" i="4" s="1"/>
  <c r="T14" i="4" s="1"/>
  <c r="E14" i="4"/>
  <c r="H92" i="4" l="1"/>
  <c r="I14" i="4"/>
  <c r="E92" i="4"/>
  <c r="I92" i="4"/>
  <c r="F92" i="4"/>
  <c r="C92" i="4"/>
  <c r="G92" i="4"/>
  <c r="J92" i="4"/>
  <c r="J21" i="4"/>
  <c r="F14" i="4"/>
  <c r="J41" i="4"/>
  <c r="C14" i="4"/>
  <c r="G14" i="4"/>
  <c r="D14" i="4"/>
  <c r="H14" i="4"/>
  <c r="J15" i="4"/>
  <c r="K16" i="3"/>
  <c r="K17" i="3"/>
  <c r="K18" i="3"/>
  <c r="K19" i="3"/>
  <c r="K20" i="3"/>
  <c r="K22" i="3"/>
  <c r="K23" i="3"/>
  <c r="K24" i="3"/>
  <c r="K25" i="3"/>
  <c r="K26" i="3"/>
  <c r="K27" i="3"/>
  <c r="K28" i="3"/>
  <c r="K29" i="3"/>
  <c r="K30" i="3"/>
  <c r="K32" i="3"/>
  <c r="K33" i="3"/>
  <c r="K34" i="3"/>
  <c r="K35" i="3"/>
  <c r="K36" i="3"/>
  <c r="K37" i="3"/>
  <c r="K38" i="3"/>
  <c r="K39" i="3"/>
  <c r="K40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J31" i="3"/>
  <c r="K31" i="3" s="1"/>
  <c r="J41" i="3"/>
  <c r="J21" i="3"/>
  <c r="J15" i="3"/>
  <c r="J92" i="3" s="1"/>
  <c r="J14" i="4" l="1"/>
  <c r="J14" i="3"/>
  <c r="I57" i="3"/>
  <c r="I41" i="3"/>
  <c r="I21" i="3"/>
  <c r="I15" i="3"/>
  <c r="I92" i="3" l="1"/>
  <c r="I14" i="3"/>
  <c r="H57" i="3"/>
  <c r="K57" i="3" s="1"/>
  <c r="H41" i="3"/>
  <c r="H21" i="3" l="1"/>
  <c r="H15" i="3"/>
  <c r="H14" i="3" l="1"/>
  <c r="H92" i="3"/>
  <c r="G41" i="3"/>
  <c r="G21" i="3"/>
  <c r="G15" i="3"/>
  <c r="G92" i="3" l="1"/>
  <c r="G14" i="3"/>
  <c r="E41" i="3"/>
  <c r="F41" i="3"/>
  <c r="E21" i="3"/>
  <c r="F21" i="3"/>
  <c r="F15" i="3"/>
  <c r="E15" i="3"/>
  <c r="K41" i="3" l="1"/>
  <c r="K21" i="3"/>
  <c r="K15" i="3"/>
  <c r="F92" i="3"/>
  <c r="E14" i="3"/>
  <c r="F14" i="3"/>
  <c r="K14" i="3" l="1"/>
  <c r="D57" i="3"/>
  <c r="D41" i="3"/>
  <c r="D31" i="3"/>
  <c r="D21" i="3"/>
  <c r="D15" i="3"/>
  <c r="D14" i="3" l="1"/>
  <c r="E92" i="3" l="1"/>
  <c r="K92" i="3" s="1"/>
  <c r="D92" i="3" l="1"/>
  <c r="P14" i="3" l="1"/>
  <c r="Q14" i="3" s="1"/>
  <c r="R14" i="3" s="1"/>
  <c r="S14" i="3" s="1"/>
  <c r="T14" i="3" s="1"/>
  <c r="U14" i="3" s="1"/>
</calcChain>
</file>

<file path=xl/sharedStrings.xml><?xml version="1.0" encoding="utf-8"?>
<sst xmlns="http://schemas.openxmlformats.org/spreadsheetml/2006/main" count="176" uniqueCount="88">
  <si>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</si>
  <si>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</si>
  <si>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</si>
  <si>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</si>
  <si>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</si>
  <si>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</si>
  <si>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</si>
  <si>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</si>
  <si>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</si>
  <si>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</si>
  <si>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</si>
  <si>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</si>
  <si>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</si>
  <si>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</si>
  <si>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</si>
  <si>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</si>
  <si>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</si>
  <si>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</si>
  <si>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</si>
  <si>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</si>
  <si>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</si>
  <si>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</si>
  <si>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</si>
  <si>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</si>
  <si>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</si>
  <si>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</si>
  <si>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</si>
  <si>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</si>
  <si>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</si>
  <si>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</si>
  <si>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</si>
  <si>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</si>
  <si>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</si>
  <si>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</si>
  <si>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</si>
  <si>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</si>
  <si>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</si>
  <si>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</si>
  <si>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</si>
  <si>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</si>
  <si>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</si>
  <si>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</si>
  <si>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</si>
  <si>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</si>
  <si>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</si>
  <si>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</si>
  <si>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</si>
  <si>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</si>
  <si>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</si>
  <si>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</si>
  <si>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</si>
  <si>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</si>
  <si>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</si>
  <si>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</si>
  <si>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</si>
  <si>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</si>
  <si>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</si>
  <si>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</si>
  <si>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</si>
  <si>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</si>
  <si>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</si>
  <si>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</si>
  <si>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</si>
  <si>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</si>
  <si>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</si>
  <si>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</si>
  <si>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</si>
  <si>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</si>
  <si>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</si>
  <si>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</si>
  <si>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</si>
  <si>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</si>
  <si>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</si>
  <si>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</si>
  <si>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</si>
  <si>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</si>
  <si>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</si>
  <si>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</si>
  <si>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Ejecución de Gastos y Aplicaciones Financieras </t>
  </si>
  <si>
    <t xml:space="preserve">Total </t>
  </si>
  <si>
    <t>TOTAL</t>
  </si>
  <si>
    <t>ENERO</t>
  </si>
  <si>
    <t>FEBRERO</t>
  </si>
  <si>
    <t>MARZO</t>
  </si>
  <si>
    <t>ABRIL</t>
  </si>
  <si>
    <t>MAYO</t>
  </si>
  <si>
    <t>JUNIO</t>
  </si>
  <si>
    <t>DESDE 01  DE ENERO HASTA 30  DE JUNIO,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</si>
</sst>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61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43" fontId="0" fillId="0" borderId="0" xfId="1" applyFont="1"/>
    <xf numFmtId="9" fontId="0" fillId="0" borderId="0" xfId="2" applyFont="1"/>
    <xf numFmtId="43" fontId="0" fillId="0" borderId="0" xfId="0" applyNumberFormat="1"/>
    <xf numFmtId="4" fontId="0" fillId="0" borderId="0" xfId="0" applyNumberFormat="1"/>
    <xf numFmtId="0" fontId="1" fillId="0" borderId="0" xfId="0" applyFont="1" applyAlignme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7" fillId="0" borderId="0" xfId="0" applyFont="1"/>
    <xf numFmtId="43" fontId="7" fillId="0" borderId="1" xfId="1" applyFont="1" applyBorder="1" applyAlignment="1">
      <alignment vertical="center" wrapText="1"/>
    </xf>
    <xf numFmtId="43" fontId="7" fillId="0" borderId="1" xfId="1" applyFont="1" applyBorder="1"/>
    <xf numFmtId="43" fontId="6" fillId="0" borderId="3" xfId="0" applyNumberFormat="1" applyFont="1" applyBorder="1"/>
    <xf numFmtId="0" fontId="7" fillId="0" borderId="2" xfId="0" applyFont="1" applyBorder="1" applyAlignment="1">
      <alignment horizontal="left" vertical="center" wrapText="1" indent="2"/>
    </xf>
    <xf numFmtId="43" fontId="6" fillId="0" borderId="6" xfId="0" applyNumberFormat="1" applyFont="1" applyBorder="1"/>
    <xf numFmtId="0" fontId="5" fillId="3" borderId="7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43" fontId="6" fillId="0" borderId="8" xfId="1" applyFont="1" applyBorder="1" applyAlignment="1">
      <alignment horizontal="left" vertical="center" wrapText="1"/>
    </xf>
    <xf numFmtId="43" fontId="6" fillId="0" borderId="9" xfId="0" applyNumberFormat="1" applyFont="1" applyBorder="1"/>
    <xf numFmtId="0" fontId="7" fillId="0" borderId="4" xfId="0" applyFont="1" applyBorder="1" applyAlignment="1">
      <alignment horizontal="left" vertical="center" wrapText="1" indent="2"/>
    </xf>
    <xf numFmtId="43" fontId="7" fillId="0" borderId="5" xfId="1" applyFont="1" applyBorder="1" applyAlignment="1">
      <alignment vertical="center" wrapText="1"/>
    </xf>
    <xf numFmtId="43" fontId="7" fillId="0" borderId="5" xfId="1" applyFont="1" applyBorder="1"/>
    <xf numFmtId="43" fontId="6" fillId="0" borderId="8" xfId="1" applyFont="1" applyBorder="1" applyAlignment="1">
      <alignment vertical="center" wrapText="1"/>
    </xf>
    <xf numFmtId="0" fontId="7" fillId="0" borderId="10" xfId="0" applyFont="1" applyBorder="1" applyAlignment="1">
      <alignment horizontal="left" vertical="center" wrapText="1" indent="2"/>
    </xf>
    <xf numFmtId="43" fontId="7" fillId="0" borderId="11" xfId="1" applyFont="1" applyBorder="1" applyAlignment="1">
      <alignment vertical="center" wrapText="1"/>
    </xf>
    <xf numFmtId="43" fontId="7" fillId="0" borderId="11" xfId="1" applyFont="1" applyBorder="1"/>
    <xf numFmtId="43" fontId="6" fillId="0" borderId="12" xfId="0" applyNumberFormat="1" applyFont="1" applyBorder="1"/>
    <xf numFmtId="4" fontId="7" fillId="0" borderId="5" xfId="0" applyNumberFormat="1" applyFont="1" applyBorder="1"/>
    <xf numFmtId="4" fontId="7" fillId="0" borderId="11" xfId="0" applyNumberFormat="1" applyFont="1" applyBorder="1" applyAlignment="1">
      <alignment vertical="center" wrapText="1"/>
    </xf>
    <xf numFmtId="43" fontId="6" fillId="0" borderId="8" xfId="1" applyFont="1" applyBorder="1"/>
    <xf numFmtId="164" fontId="6" fillId="0" borderId="11" xfId="0" applyNumberFormat="1" applyFont="1" applyBorder="1" applyAlignment="1">
      <alignment vertical="center" wrapText="1"/>
    </xf>
    <xf numFmtId="43" fontId="7" fillId="0" borderId="8" xfId="1" applyFont="1" applyBorder="1" applyAlignment="1">
      <alignment vertical="center" wrapText="1"/>
    </xf>
    <xf numFmtId="43" fontId="7" fillId="0" borderId="8" xfId="1" applyFont="1" applyBorder="1"/>
    <xf numFmtId="43" fontId="6" fillId="0" borderId="11" xfId="1" applyFont="1" applyBorder="1" applyAlignment="1">
      <alignment vertical="center" wrapText="1"/>
    </xf>
    <xf numFmtId="164" fontId="6" fillId="0" borderId="8" xfId="0" applyNumberFormat="1" applyFont="1" applyBorder="1" applyAlignment="1">
      <alignment vertical="center" wrapText="1"/>
    </xf>
    <xf numFmtId="0" fontId="6" fillId="2" borderId="7" xfId="0" applyFont="1" applyFill="1" applyBorder="1" applyAlignment="1">
      <alignment horizontal="left" vertical="center" wrapText="1"/>
    </xf>
    <xf numFmtId="164" fontId="6" fillId="2" borderId="8" xfId="0" applyNumberFormat="1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 wrapText="1"/>
    </xf>
    <xf numFmtId="164" fontId="7" fillId="0" borderId="14" xfId="0" applyNumberFormat="1" applyFont="1" applyBorder="1" applyAlignment="1">
      <alignment vertical="center" wrapText="1"/>
    </xf>
    <xf numFmtId="43" fontId="7" fillId="0" borderId="14" xfId="1" applyFont="1" applyBorder="1"/>
    <xf numFmtId="43" fontId="6" fillId="0" borderId="15" xfId="0" applyNumberFormat="1" applyFont="1" applyBorder="1"/>
    <xf numFmtId="0" fontId="7" fillId="0" borderId="13" xfId="0" applyFont="1" applyBorder="1"/>
    <xf numFmtId="0" fontId="7" fillId="0" borderId="14" xfId="0" applyFont="1" applyBorder="1"/>
    <xf numFmtId="43" fontId="7" fillId="0" borderId="14" xfId="0" applyNumberFormat="1" applyFont="1" applyBorder="1"/>
    <xf numFmtId="0" fontId="5" fillId="3" borderId="7" xfId="0" applyFont="1" applyFill="1" applyBorder="1" applyAlignment="1">
      <alignment horizontal="left" vertical="center" wrapText="1"/>
    </xf>
    <xf numFmtId="43" fontId="6" fillId="3" borderId="8" xfId="1" applyFont="1" applyFill="1" applyBorder="1" applyAlignment="1">
      <alignment horizontal="center" vertical="center" wrapText="1"/>
    </xf>
    <xf numFmtId="43" fontId="6" fillId="3" borderId="9" xfId="1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 wrapText="1" indent="2"/>
    </xf>
    <xf numFmtId="43" fontId="7" fillId="0" borderId="14" xfId="1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2581275</xdr:colOff>
      <xdr:row>0</xdr:row>
      <xdr:rowOff>0</xdr:rowOff>
    </xdr:from>
    <xdr:to>
      <xdr:col>6</xdr:col>
      <xdr:colOff>361949</xdr:colOff>
      <xdr:row>9</xdr:row>
      <xdr:rowOff>44592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05500" y="0"/>
          <a:ext cx="2609849" cy="1863867"/>
        </a:xfrm>
        <a:prstGeom prst="rect">
          <a:avLst/>
        </a:prstGeom>
      </xdr:spPr>
    </xdr:pic>
    <xdr:clientData/>
  </xdr:twoCellAnchor>
  <xdr:twoCellAnchor editAs="oneCell">
    <xdr:from>
      <xdr:col>3</xdr:col>
      <xdr:colOff>571499</xdr:colOff>
      <xdr:row>100</xdr:row>
      <xdr:rowOff>130969</xdr:rowOff>
    </xdr:from>
    <xdr:to>
      <xdr:col>3</xdr:col>
      <xdr:colOff>2339492</xdr:colOff>
      <xdr:row>100</xdr:row>
      <xdr:rowOff>137066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93343" y="38957250"/>
          <a:ext cx="1767993" cy="6097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98</xdr:row>
      <xdr:rowOff>0</xdr:rowOff>
    </xdr:from>
    <xdr:to>
      <xdr:col>3</xdr:col>
      <xdr:colOff>1885950</xdr:colOff>
      <xdr:row>101</xdr:row>
      <xdr:rowOff>66675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3324225" y="38319075"/>
          <a:ext cx="1885950" cy="73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>
              <a:latin typeface="Book Antiqua" pitchFamily="18" charset="0"/>
            </a:rPr>
            <a:t>Lic. Juana Feliz</a:t>
          </a:r>
        </a:p>
        <a:p>
          <a:pPr algn="ctr"/>
          <a:r>
            <a:rPr lang="es-DO" sz="1100" b="1">
              <a:latin typeface="Book Antiqua" pitchFamily="18" charset="0"/>
            </a:rPr>
            <a:t>Enc. Depto. Financiero</a:t>
          </a:r>
        </a:p>
        <a:p>
          <a:pPr algn="ctr"/>
          <a:r>
            <a:rPr lang="es-DO" sz="1100">
              <a:latin typeface="Book Antiqua" pitchFamily="18" charset="0"/>
            </a:rPr>
            <a:t>Elaborado</a:t>
          </a:r>
          <a:r>
            <a:rPr lang="es-DO" sz="1100" baseline="0">
              <a:latin typeface="Book Antiqua" pitchFamily="18" charset="0"/>
            </a:rPr>
            <a:t> Por:</a:t>
          </a:r>
          <a:endParaRPr lang="es-DO" sz="110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2571750</xdr:colOff>
      <xdr:row>98</xdr:row>
      <xdr:rowOff>95250</xdr:rowOff>
    </xdr:from>
    <xdr:to>
      <xdr:col>3</xdr:col>
      <xdr:colOff>1952625</xdr:colOff>
      <xdr:row>98</xdr:row>
      <xdr:rowOff>95250</xdr:rowOff>
    </xdr:to>
    <xdr:cxnSp macro="">
      <xdr:nvCxnSpPr>
        <xdr:cNvPr id="10" name="9 Conector rect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>
          <a:off x="3228975" y="38414325"/>
          <a:ext cx="2047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98</xdr:row>
      <xdr:rowOff>0</xdr:rowOff>
    </xdr:from>
    <xdr:to>
      <xdr:col>10</xdr:col>
      <xdr:colOff>1060386</xdr:colOff>
      <xdr:row>101</xdr:row>
      <xdr:rowOff>82615</xdr:rowOff>
    </xdr:to>
    <xdr:sp macro="" textlink="">
      <xdr:nvSpPr>
        <xdr:cNvPr id="11" name="10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1353800" y="38319075"/>
          <a:ext cx="2136711" cy="7493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>
              <a:latin typeface="Book Antiqua" pitchFamily="18" charset="0"/>
            </a:rPr>
            <a:t>Lic. Ramón Alexis</a:t>
          </a:r>
          <a:r>
            <a:rPr lang="es-DO" sz="11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1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100" baseline="0">
              <a:latin typeface="Book Antiqua" pitchFamily="18" charset="0"/>
            </a:rPr>
            <a:t>Aprobado Por:</a:t>
          </a:r>
          <a:endParaRPr lang="es-DO" sz="1100">
            <a:latin typeface="Book Antiqua" pitchFamily="18" charset="0"/>
          </a:endParaRPr>
        </a:p>
      </xdr:txBody>
    </xdr:sp>
    <xdr:clientData/>
  </xdr:twoCellAnchor>
  <xdr:twoCellAnchor>
    <xdr:from>
      <xdr:col>9</xdr:col>
      <xdr:colOff>104775</xdr:colOff>
      <xdr:row>98</xdr:row>
      <xdr:rowOff>95250</xdr:rowOff>
    </xdr:from>
    <xdr:to>
      <xdr:col>10</xdr:col>
      <xdr:colOff>1076325</xdr:colOff>
      <xdr:row>98</xdr:row>
      <xdr:rowOff>95250</xdr:rowOff>
    </xdr:to>
    <xdr:cxnSp macro="">
      <xdr:nvCxnSpPr>
        <xdr:cNvPr id="12" name="11 Conector rect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11458575" y="38414325"/>
          <a:ext cx="2047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2400300</xdr:colOff>
      <xdr:row>0</xdr:row>
      <xdr:rowOff>0</xdr:rowOff>
    </xdr:from>
    <xdr:to>
      <xdr:col>5</xdr:col>
      <xdr:colOff>314325</xdr:colOff>
      <xdr:row>9</xdr:row>
      <xdr:rowOff>44592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24525" y="0"/>
          <a:ext cx="2743200" cy="1863867"/>
        </a:xfrm>
        <a:prstGeom prst="rect">
          <a:avLst/>
        </a:prstGeom>
      </xdr:spPr>
    </xdr:pic>
    <xdr:clientData/>
  </xdr:twoCellAnchor>
  <xdr:twoCellAnchor editAs="oneCell">
    <xdr:from>
      <xdr:col>2</xdr:col>
      <xdr:colOff>571499</xdr:colOff>
      <xdr:row>100</xdr:row>
      <xdr:rowOff>130969</xdr:rowOff>
    </xdr:from>
    <xdr:to>
      <xdr:col>2</xdr:col>
      <xdr:colOff>605942</xdr:colOff>
      <xdr:row>100</xdr:row>
      <xdr:rowOff>137066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95724" y="38926294"/>
          <a:ext cx="1767993" cy="6097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98</xdr:row>
      <xdr:rowOff>0</xdr:rowOff>
    </xdr:from>
    <xdr:to>
      <xdr:col>2</xdr:col>
      <xdr:colOff>2647950</xdr:colOff>
      <xdr:row>102</xdr:row>
      <xdr:rowOff>9525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324225" y="38176200"/>
          <a:ext cx="2647950" cy="771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Juana Feliz</a:t>
          </a:r>
        </a:p>
        <a:p>
          <a:pPr algn="ctr"/>
          <a:r>
            <a:rPr lang="es-DO" sz="1200" b="1">
              <a:latin typeface="Book Antiqua" pitchFamily="18" charset="0"/>
            </a:rPr>
            <a:t>Enc. Depto. Financiero</a:t>
          </a:r>
        </a:p>
        <a:p>
          <a:pPr algn="ctr"/>
          <a:r>
            <a:rPr lang="es-DO" sz="1200">
              <a:latin typeface="Book Antiqua" pitchFamily="18" charset="0"/>
            </a:rPr>
            <a:t>Elaborado</a:t>
          </a:r>
          <a:r>
            <a:rPr lang="es-DO" sz="1200" baseline="0">
              <a:latin typeface="Book Antiqua" pitchFamily="18" charset="0"/>
            </a:rPr>
            <a:t>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247650</xdr:colOff>
      <xdr:row>98</xdr:row>
      <xdr:rowOff>76200</xdr:rowOff>
    </xdr:from>
    <xdr:to>
      <xdr:col>2</xdr:col>
      <xdr:colOff>2295525</xdr:colOff>
      <xdr:row>98</xdr:row>
      <xdr:rowOff>76200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>
          <a:off x="3571875" y="38252400"/>
          <a:ext cx="2047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98</xdr:row>
      <xdr:rowOff>0</xdr:rowOff>
    </xdr:from>
    <xdr:to>
      <xdr:col>10</xdr:col>
      <xdr:colOff>0</xdr:colOff>
      <xdr:row>101</xdr:row>
      <xdr:rowOff>114300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1353800" y="38176200"/>
          <a:ext cx="2390775" cy="685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8</xdr:col>
      <xdr:colOff>152400</xdr:colOff>
      <xdr:row>98</xdr:row>
      <xdr:rowOff>47625</xdr:rowOff>
    </xdr:from>
    <xdr:to>
      <xdr:col>9</xdr:col>
      <xdr:colOff>1123950</xdr:colOff>
      <xdr:row>98</xdr:row>
      <xdr:rowOff>47625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11506200" y="38223825"/>
          <a:ext cx="2047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6:X101"/>
  <sheetViews>
    <sheetView showGridLines="0" zoomScaleNormal="100" workbookViewId="0">
      <pane xSplit="3" ySplit="13" topLeftCell="D14" activePane="bottomRight" state="frozen"/>
      <selection pane="topRight" activeCell="D1" sqref="D1"/>
      <selection pane="bottomLeft" activeCell="A8" sqref="A8"/>
      <selection pane="bottomRight" sqref="A1:XFD1048576"/>
    </sheetView>
  </sheetViews>
  <sheetFormatPr baseColWidth="10" defaultColWidth="9.140625" defaultRowHeight="15" x14ac:dyDescent="0.25"/>
  <cols>
    <col min="1" max="1" width="0.7109375" customWidth="1"/>
    <col min="3" max="4" width="40" customWidth="1"/>
    <col min="5" max="5" width="16.42578125" customWidth="1"/>
    <col min="6" max="6" width="16" customWidth="1"/>
    <col min="7" max="7" width="15.85546875" customWidth="1"/>
    <col min="8" max="8" width="15.7109375" customWidth="1"/>
    <col min="9" max="9" width="16.42578125" customWidth="1"/>
    <col min="10" max="10" width="16.140625" customWidth="1"/>
    <col min="11" max="11" width="19.7109375" customWidth="1"/>
    <col min="12" max="12" width="16.5703125" customWidth="1"/>
    <col min="13" max="13" width="21" customWidth="1"/>
    <col min="14" max="21" width="6" bestFit="1" customWidth="1"/>
    <col min="22" max="23" width="7" bestFit="1" customWidth="1"/>
  </cols>
  <sheetData>
    <row r="6" spans="3:24" ht="15" customHeight="1" x14ac:dyDescent="0.3">
      <c r="C6" s="57"/>
      <c r="D6" s="57"/>
      <c r="E6" s="8"/>
      <c r="F6" s="9"/>
      <c r="G6" s="10"/>
      <c r="H6" s="11"/>
      <c r="I6" s="12"/>
      <c r="J6" s="13"/>
      <c r="L6" s="1"/>
    </row>
    <row r="7" spans="3:24" ht="18.75" customHeight="1" x14ac:dyDescent="0.25">
      <c r="C7" s="58"/>
      <c r="D7" s="58"/>
      <c r="E7" s="58"/>
      <c r="F7" s="58"/>
      <c r="G7" s="58"/>
      <c r="H7" s="58"/>
      <c r="I7" s="58"/>
      <c r="J7" s="58"/>
      <c r="K7" s="58"/>
      <c r="L7" s="2"/>
    </row>
    <row r="8" spans="3:24" ht="18.75" customHeight="1" x14ac:dyDescent="0.25">
      <c r="L8" s="2"/>
    </row>
    <row r="9" spans="3:24" ht="15.75" customHeight="1" x14ac:dyDescent="0.25">
      <c r="C9" s="58" t="s">
        <v>87</v>
      </c>
      <c r="D9" s="58"/>
      <c r="E9" s="58"/>
      <c r="F9" s="58"/>
      <c r="G9" s="58"/>
      <c r="H9" s="58"/>
      <c r="I9" s="58"/>
      <c r="J9" s="58"/>
      <c r="K9" s="58"/>
      <c r="L9" s="2"/>
    </row>
    <row r="10" spans="3:24" ht="16.5" x14ac:dyDescent="0.25">
      <c r="C10" s="59" t="s">
        <v>78</v>
      </c>
      <c r="D10" s="59"/>
      <c r="E10" s="59"/>
      <c r="F10" s="59"/>
      <c r="G10" s="59"/>
      <c r="H10" s="59"/>
      <c r="I10" s="59"/>
      <c r="J10" s="59"/>
      <c r="K10" s="59"/>
      <c r="L10" s="2"/>
    </row>
    <row r="11" spans="3:24" x14ac:dyDescent="0.25">
      <c r="C11" s="60"/>
      <c r="D11" s="60"/>
      <c r="E11" s="60"/>
      <c r="F11" s="60"/>
      <c r="G11" s="60"/>
      <c r="H11" s="60"/>
      <c r="I11" s="60"/>
      <c r="J11" s="60"/>
      <c r="K11" s="60"/>
      <c r="L11" s="2"/>
    </row>
    <row r="12" spans="3:24" ht="17.25" thickBot="1" x14ac:dyDescent="0.35">
      <c r="C12" s="15"/>
      <c r="D12" s="15"/>
      <c r="E12" s="15"/>
      <c r="F12" s="15"/>
      <c r="G12" s="15"/>
      <c r="H12" s="15"/>
      <c r="I12" s="15"/>
      <c r="J12" s="15"/>
      <c r="K12" s="15"/>
      <c r="L12" s="2"/>
    </row>
    <row r="13" spans="3:24" ht="17.25" thickBot="1" x14ac:dyDescent="0.3">
      <c r="C13" s="21" t="s">
        <v>0</v>
      </c>
      <c r="D13" s="22" t="s">
        <v>79</v>
      </c>
      <c r="E13" s="22" t="s">
        <v>81</v>
      </c>
      <c r="F13" s="22" t="s">
        <v>82</v>
      </c>
      <c r="G13" s="22" t="s">
        <v>83</v>
      </c>
      <c r="H13" s="22" t="s">
        <v>84</v>
      </c>
      <c r="I13" s="22" t="s">
        <v>85</v>
      </c>
      <c r="J13" s="22" t="s">
        <v>86</v>
      </c>
      <c r="K13" s="23" t="s">
        <v>80</v>
      </c>
      <c r="L13" s="2"/>
      <c r="V13" s="5"/>
      <c r="W13" s="5"/>
    </row>
    <row r="14" spans="3:24" ht="16.5" customHeight="1" thickBot="1" x14ac:dyDescent="0.3">
      <c r="C14" s="24" t="s">
        <v>1</v>
      </c>
      <c r="D14" s="25">
        <f t="shared" ref="D14:J14" si="0">+D15+D21+D31+D41+D57+D67</f>
        <v>695776982</v>
      </c>
      <c r="E14" s="25">
        <f t="shared" si="0"/>
        <v>22709720.07</v>
      </c>
      <c r="F14" s="25">
        <f t="shared" si="0"/>
        <v>51759591.150000006</v>
      </c>
      <c r="G14" s="25">
        <f t="shared" si="0"/>
        <v>33345136.940000001</v>
      </c>
      <c r="H14" s="25">
        <f t="shared" si="0"/>
        <v>43947413.789999999</v>
      </c>
      <c r="I14" s="25">
        <f t="shared" si="0"/>
        <v>49565163.370000005</v>
      </c>
      <c r="J14" s="25">
        <f t="shared" si="0"/>
        <v>56318568.890000001</v>
      </c>
      <c r="K14" s="26">
        <f>SUM(E14:J14)</f>
        <v>257645594.20999998</v>
      </c>
      <c r="N14" s="3"/>
      <c r="P14" s="3">
        <f>+X15*1.05</f>
        <v>0</v>
      </c>
      <c r="Q14" s="3">
        <f>+P14*1.05</f>
        <v>0</v>
      </c>
      <c r="R14" s="3">
        <f>+Q14*1.05</f>
        <v>0</v>
      </c>
      <c r="S14" s="3">
        <f>+R14*1.05</f>
        <v>0</v>
      </c>
      <c r="T14" s="3">
        <f>+S14*1.05</f>
        <v>0</v>
      </c>
      <c r="U14" s="3">
        <f>+T14*1.05</f>
        <v>0</v>
      </c>
      <c r="V14" s="3"/>
      <c r="W14" s="3"/>
    </row>
    <row r="15" spans="3:24" ht="34.5" customHeight="1" thickBot="1" x14ac:dyDescent="0.3">
      <c r="C15" s="24" t="s">
        <v>2</v>
      </c>
      <c r="D15" s="30">
        <f t="shared" ref="D15:J15" si="1">+D16+D17+D18+D19+D20</f>
        <v>318764251</v>
      </c>
      <c r="E15" s="30">
        <f t="shared" si="1"/>
        <v>22709720.07</v>
      </c>
      <c r="F15" s="30">
        <f t="shared" si="1"/>
        <v>22843148.32</v>
      </c>
      <c r="G15" s="30">
        <f t="shared" si="1"/>
        <v>24989386.150000002</v>
      </c>
      <c r="H15" s="30">
        <f t="shared" si="1"/>
        <v>24795386.120000001</v>
      </c>
      <c r="I15" s="30">
        <f t="shared" si="1"/>
        <v>35509834.920000002</v>
      </c>
      <c r="J15" s="30">
        <f t="shared" si="1"/>
        <v>26245074.079999998</v>
      </c>
      <c r="K15" s="26">
        <f t="shared" ref="K15:K78" si="2">SUM(E15:J15)</f>
        <v>157092549.66000003</v>
      </c>
      <c r="N15" s="4"/>
      <c r="X15" s="3"/>
    </row>
    <row r="16" spans="3:24" ht="21" customHeight="1" x14ac:dyDescent="0.3">
      <c r="C16" s="27" t="s">
        <v>3</v>
      </c>
      <c r="D16" s="28">
        <v>272982556</v>
      </c>
      <c r="E16" s="29">
        <v>19322729.550000001</v>
      </c>
      <c r="F16" s="29">
        <v>19380364.079999998</v>
      </c>
      <c r="G16" s="29">
        <v>21265730.460000001</v>
      </c>
      <c r="H16" s="29">
        <v>21097459.140000001</v>
      </c>
      <c r="I16" s="29">
        <v>30396365.780000001</v>
      </c>
      <c r="J16" s="29">
        <v>22421593.469999999</v>
      </c>
      <c r="K16" s="20">
        <f t="shared" si="2"/>
        <v>133884242.47999999</v>
      </c>
      <c r="L16" s="6"/>
    </row>
    <row r="17" spans="3:13" ht="18" customHeight="1" x14ac:dyDescent="0.3">
      <c r="C17" s="19" t="s">
        <v>4</v>
      </c>
      <c r="D17" s="16">
        <v>7681435</v>
      </c>
      <c r="E17" s="17">
        <v>459391.64</v>
      </c>
      <c r="F17" s="17">
        <v>444391.64</v>
      </c>
      <c r="G17" s="17">
        <v>459391.64</v>
      </c>
      <c r="H17" s="17">
        <v>459391.64</v>
      </c>
      <c r="I17" s="17">
        <v>459391.64</v>
      </c>
      <c r="J17" s="17">
        <v>426291.06</v>
      </c>
      <c r="K17" s="18">
        <f t="shared" si="2"/>
        <v>2708249.2600000002</v>
      </c>
      <c r="L17" s="6"/>
      <c r="M17" s="6"/>
    </row>
    <row r="18" spans="3:13" ht="39" customHeight="1" x14ac:dyDescent="0.3">
      <c r="C18" s="19" t="s">
        <v>36</v>
      </c>
      <c r="D18" s="16">
        <v>600000</v>
      </c>
      <c r="E18" s="17">
        <v>0</v>
      </c>
      <c r="F18" s="17">
        <v>82500</v>
      </c>
      <c r="G18" s="17">
        <v>41250</v>
      </c>
      <c r="H18" s="17">
        <v>41250</v>
      </c>
      <c r="I18" s="17">
        <v>41250</v>
      </c>
      <c r="J18" s="17">
        <v>3397189.55</v>
      </c>
      <c r="K18" s="18">
        <f t="shared" si="2"/>
        <v>3603439.55</v>
      </c>
      <c r="L18" s="6"/>
      <c r="M18" s="6"/>
    </row>
    <row r="19" spans="3:13" ht="33" x14ac:dyDescent="0.3">
      <c r="C19" s="19" t="s">
        <v>5</v>
      </c>
      <c r="D19" s="16">
        <v>0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/>
      <c r="K19" s="18">
        <f t="shared" si="2"/>
        <v>0</v>
      </c>
      <c r="L19" s="6"/>
      <c r="M19" s="6"/>
    </row>
    <row r="20" spans="3:13" ht="33.75" thickBot="1" x14ac:dyDescent="0.35">
      <c r="C20" s="31" t="s">
        <v>6</v>
      </c>
      <c r="D20" s="32">
        <v>37500260</v>
      </c>
      <c r="E20" s="33">
        <v>2927598.88</v>
      </c>
      <c r="F20" s="33">
        <v>2935892.6</v>
      </c>
      <c r="G20" s="33">
        <v>3223014.05</v>
      </c>
      <c r="H20" s="33">
        <v>3197285.34</v>
      </c>
      <c r="I20" s="33">
        <v>4612827.5</v>
      </c>
      <c r="J20" s="33">
        <v>0</v>
      </c>
      <c r="K20" s="34">
        <f t="shared" si="2"/>
        <v>16896618.370000001</v>
      </c>
      <c r="L20" s="6"/>
      <c r="M20" s="6"/>
    </row>
    <row r="21" spans="3:13" ht="30.75" thickBot="1" x14ac:dyDescent="0.3">
      <c r="C21" s="24" t="s">
        <v>7</v>
      </c>
      <c r="D21" s="30">
        <f>+D22+D23+D24+D25+D26+D27+D28+D29+D30</f>
        <v>37182219</v>
      </c>
      <c r="E21" s="30">
        <f t="shared" ref="E21:J21" si="3">+E22+E23+E24+E25+E26+E27+E28+E29+E30</f>
        <v>0</v>
      </c>
      <c r="F21" s="30">
        <f t="shared" si="3"/>
        <v>1099985.03</v>
      </c>
      <c r="G21" s="30">
        <f t="shared" si="3"/>
        <v>1802096.73</v>
      </c>
      <c r="H21" s="30">
        <f t="shared" si="3"/>
        <v>1737217.97</v>
      </c>
      <c r="I21" s="30">
        <f t="shared" si="3"/>
        <v>1343119.27</v>
      </c>
      <c r="J21" s="30">
        <f t="shared" si="3"/>
        <v>1896915.23</v>
      </c>
      <c r="K21" s="26">
        <f t="shared" si="2"/>
        <v>7879334.2300000004</v>
      </c>
      <c r="L21" s="6"/>
      <c r="M21" s="6"/>
    </row>
    <row r="22" spans="3:13" ht="16.5" x14ac:dyDescent="0.3">
      <c r="C22" s="27" t="s">
        <v>8</v>
      </c>
      <c r="D22" s="35">
        <v>9629478</v>
      </c>
      <c r="E22" s="29"/>
      <c r="F22" s="29">
        <v>908371.39</v>
      </c>
      <c r="G22" s="29">
        <v>1542516.73</v>
      </c>
      <c r="H22" s="29">
        <v>1334219.47</v>
      </c>
      <c r="I22" s="29">
        <v>659065.4</v>
      </c>
      <c r="J22" s="29">
        <v>980631.9</v>
      </c>
      <c r="K22" s="20">
        <f t="shared" si="2"/>
        <v>5424804.8900000006</v>
      </c>
      <c r="L22" s="6"/>
      <c r="M22" s="6"/>
    </row>
    <row r="23" spans="3:13" ht="33" x14ac:dyDescent="0.3">
      <c r="C23" s="19" t="s">
        <v>9</v>
      </c>
      <c r="D23" s="16">
        <v>2340160</v>
      </c>
      <c r="E23" s="17"/>
      <c r="F23" s="17">
        <v>0</v>
      </c>
      <c r="G23" s="17">
        <v>0</v>
      </c>
      <c r="H23" s="17">
        <v>0</v>
      </c>
      <c r="I23" s="17">
        <v>527254.27</v>
      </c>
      <c r="J23" s="17">
        <v>16983.330000000002</v>
      </c>
      <c r="K23" s="18">
        <f t="shared" si="2"/>
        <v>544237.6</v>
      </c>
      <c r="L23" s="6"/>
      <c r="M23" s="6"/>
    </row>
    <row r="24" spans="3:13" ht="16.5" x14ac:dyDescent="0.3">
      <c r="C24" s="19" t="s">
        <v>10</v>
      </c>
      <c r="D24" s="16">
        <v>2624000</v>
      </c>
      <c r="E24" s="17"/>
      <c r="F24" s="17">
        <v>0</v>
      </c>
      <c r="G24" s="17">
        <v>0</v>
      </c>
      <c r="H24" s="17">
        <v>122400</v>
      </c>
      <c r="I24" s="17">
        <v>0</v>
      </c>
      <c r="J24" s="17">
        <v>0</v>
      </c>
      <c r="K24" s="18">
        <f t="shared" si="2"/>
        <v>122400</v>
      </c>
      <c r="L24" s="6"/>
      <c r="M24" s="6"/>
    </row>
    <row r="25" spans="3:13" ht="36.75" customHeight="1" x14ac:dyDescent="0.3">
      <c r="C25" s="19" t="s">
        <v>11</v>
      </c>
      <c r="D25" s="16">
        <v>869798</v>
      </c>
      <c r="E25" s="17"/>
      <c r="F25" s="17">
        <v>0</v>
      </c>
      <c r="G25" s="17">
        <v>0</v>
      </c>
      <c r="H25" s="17">
        <v>0</v>
      </c>
      <c r="I25" s="17">
        <v>0</v>
      </c>
      <c r="J25" s="17">
        <v>447700</v>
      </c>
      <c r="K25" s="18">
        <f t="shared" si="2"/>
        <v>447700</v>
      </c>
      <c r="L25" s="6"/>
      <c r="M25" s="6"/>
    </row>
    <row r="26" spans="3:13" ht="16.5" x14ac:dyDescent="0.3">
      <c r="C26" s="19" t="s">
        <v>12</v>
      </c>
      <c r="D26" s="16">
        <v>4278181</v>
      </c>
      <c r="E26" s="17"/>
      <c r="F26" s="17">
        <v>166029.54</v>
      </c>
      <c r="G26" s="17">
        <v>105000</v>
      </c>
      <c r="H26" s="17">
        <v>169000</v>
      </c>
      <c r="I26" s="17">
        <v>35000</v>
      </c>
      <c r="J26" s="17">
        <v>451600</v>
      </c>
      <c r="K26" s="18">
        <f t="shared" si="2"/>
        <v>926629.54</v>
      </c>
      <c r="L26" s="6"/>
      <c r="M26" s="6"/>
    </row>
    <row r="27" spans="3:13" ht="16.5" x14ac:dyDescent="0.3">
      <c r="C27" s="19" t="s">
        <v>13</v>
      </c>
      <c r="D27" s="16">
        <v>3000702</v>
      </c>
      <c r="E27" s="17"/>
      <c r="F27" s="17">
        <v>0</v>
      </c>
      <c r="G27" s="17">
        <v>0</v>
      </c>
      <c r="H27" s="17"/>
      <c r="I27" s="17">
        <v>0</v>
      </c>
      <c r="J27" s="17">
        <v>0</v>
      </c>
      <c r="K27" s="18">
        <f t="shared" si="2"/>
        <v>0</v>
      </c>
      <c r="L27" s="6"/>
      <c r="M27" s="6"/>
    </row>
    <row r="28" spans="3:13" ht="66" x14ac:dyDescent="0.3">
      <c r="C28" s="19" t="s">
        <v>14</v>
      </c>
      <c r="D28" s="16">
        <v>1855000</v>
      </c>
      <c r="E28" s="17"/>
      <c r="F28" s="17">
        <v>25584.1</v>
      </c>
      <c r="G28" s="17">
        <v>0</v>
      </c>
      <c r="H28" s="17"/>
      <c r="I28" s="17">
        <v>0</v>
      </c>
      <c r="J28" s="17">
        <v>0</v>
      </c>
      <c r="K28" s="18">
        <f t="shared" si="2"/>
        <v>25584.1</v>
      </c>
      <c r="L28" s="6"/>
      <c r="M28" s="6"/>
    </row>
    <row r="29" spans="3:13" ht="49.5" x14ac:dyDescent="0.3">
      <c r="C29" s="19" t="s">
        <v>15</v>
      </c>
      <c r="D29" s="16">
        <v>2584900</v>
      </c>
      <c r="E29" s="17"/>
      <c r="F29" s="17">
        <v>0</v>
      </c>
      <c r="G29" s="17">
        <v>154580</v>
      </c>
      <c r="H29" s="17">
        <v>111598.5</v>
      </c>
      <c r="I29" s="17">
        <v>121799.6</v>
      </c>
      <c r="J29" s="17">
        <v>0</v>
      </c>
      <c r="K29" s="18">
        <f t="shared" si="2"/>
        <v>387978.1</v>
      </c>
      <c r="L29" s="6"/>
      <c r="M29" s="6"/>
    </row>
    <row r="30" spans="3:13" ht="33.75" thickBot="1" x14ac:dyDescent="0.35">
      <c r="C30" s="31" t="s">
        <v>37</v>
      </c>
      <c r="D30" s="36">
        <v>10000000</v>
      </c>
      <c r="E30" s="33"/>
      <c r="F30" s="33">
        <v>0</v>
      </c>
      <c r="G30" s="33">
        <v>0</v>
      </c>
      <c r="H30" s="33"/>
      <c r="I30" s="33">
        <v>0</v>
      </c>
      <c r="J30" s="33">
        <v>0</v>
      </c>
      <c r="K30" s="34">
        <f t="shared" si="2"/>
        <v>0</v>
      </c>
      <c r="L30" s="6"/>
      <c r="M30" s="6"/>
    </row>
    <row r="31" spans="3:13" ht="15.75" thickBot="1" x14ac:dyDescent="0.3">
      <c r="C31" s="24" t="s">
        <v>16</v>
      </c>
      <c r="D31" s="30">
        <f>+D32+D33+D34+D35+D36+D37+D38+D39+D40</f>
        <v>112721816</v>
      </c>
      <c r="E31" s="37"/>
      <c r="F31" s="37">
        <v>0</v>
      </c>
      <c r="G31" s="37">
        <v>0</v>
      </c>
      <c r="H31" s="37"/>
      <c r="I31" s="37">
        <v>0</v>
      </c>
      <c r="J31" s="37">
        <f>+J38+J40</f>
        <v>51641.91</v>
      </c>
      <c r="K31" s="26">
        <f t="shared" si="2"/>
        <v>51641.91</v>
      </c>
      <c r="L31" s="6"/>
      <c r="M31" s="6"/>
    </row>
    <row r="32" spans="3:13" ht="33" x14ac:dyDescent="0.3">
      <c r="C32" s="27" t="s">
        <v>17</v>
      </c>
      <c r="D32" s="28">
        <v>68060807</v>
      </c>
      <c r="E32" s="29"/>
      <c r="F32" s="29">
        <v>0</v>
      </c>
      <c r="G32" s="29">
        <v>0</v>
      </c>
      <c r="H32" s="29"/>
      <c r="I32" s="29">
        <v>0</v>
      </c>
      <c r="J32" s="29">
        <v>0</v>
      </c>
      <c r="K32" s="20">
        <f t="shared" si="2"/>
        <v>0</v>
      </c>
      <c r="L32" s="6"/>
      <c r="M32" s="6"/>
    </row>
    <row r="33" spans="3:13" ht="16.5" x14ac:dyDescent="0.3">
      <c r="C33" s="19" t="s">
        <v>18</v>
      </c>
      <c r="D33" s="16">
        <v>1550000</v>
      </c>
      <c r="E33" s="17"/>
      <c r="F33" s="17">
        <v>0</v>
      </c>
      <c r="G33" s="17">
        <v>0</v>
      </c>
      <c r="H33" s="17"/>
      <c r="I33" s="17">
        <v>0</v>
      </c>
      <c r="J33" s="17">
        <v>0</v>
      </c>
      <c r="K33" s="18">
        <f t="shared" si="2"/>
        <v>0</v>
      </c>
      <c r="L33" s="6"/>
      <c r="M33" s="6"/>
    </row>
    <row r="34" spans="3:13" ht="33" x14ac:dyDescent="0.3">
      <c r="C34" s="19" t="s">
        <v>19</v>
      </c>
      <c r="D34" s="16">
        <v>0</v>
      </c>
      <c r="E34" s="17"/>
      <c r="F34" s="17">
        <v>0</v>
      </c>
      <c r="G34" s="17">
        <v>0</v>
      </c>
      <c r="H34" s="17"/>
      <c r="I34" s="17">
        <v>0</v>
      </c>
      <c r="J34" s="17">
        <v>0</v>
      </c>
      <c r="K34" s="18">
        <f t="shared" si="2"/>
        <v>0</v>
      </c>
      <c r="L34" s="6"/>
      <c r="M34" s="6"/>
    </row>
    <row r="35" spans="3:13" ht="33" x14ac:dyDescent="0.3">
      <c r="C35" s="19" t="s">
        <v>20</v>
      </c>
      <c r="D35" s="16">
        <v>13996000</v>
      </c>
      <c r="E35" s="17"/>
      <c r="F35" s="17">
        <v>0</v>
      </c>
      <c r="G35" s="17">
        <v>0</v>
      </c>
      <c r="H35" s="17"/>
      <c r="I35" s="17">
        <v>0</v>
      </c>
      <c r="J35" s="17">
        <v>0</v>
      </c>
      <c r="K35" s="18">
        <f t="shared" si="2"/>
        <v>0</v>
      </c>
      <c r="L35" s="6"/>
      <c r="M35" s="6"/>
    </row>
    <row r="36" spans="3:13" ht="33" x14ac:dyDescent="0.3">
      <c r="C36" s="19" t="s">
        <v>21</v>
      </c>
      <c r="D36" s="16">
        <v>558730</v>
      </c>
      <c r="E36" s="17"/>
      <c r="F36" s="17">
        <v>0</v>
      </c>
      <c r="G36" s="17">
        <v>0</v>
      </c>
      <c r="H36" s="17"/>
      <c r="I36" s="17">
        <v>0</v>
      </c>
      <c r="J36" s="17">
        <v>0</v>
      </c>
      <c r="K36" s="18">
        <f t="shared" si="2"/>
        <v>0</v>
      </c>
      <c r="L36" s="6"/>
      <c r="M36" s="6"/>
    </row>
    <row r="37" spans="3:13" ht="49.5" x14ac:dyDescent="0.3">
      <c r="C37" s="19" t="s">
        <v>22</v>
      </c>
      <c r="D37" s="16">
        <v>40000</v>
      </c>
      <c r="E37" s="17"/>
      <c r="F37" s="17">
        <v>0</v>
      </c>
      <c r="G37" s="17">
        <v>0</v>
      </c>
      <c r="H37" s="17"/>
      <c r="I37" s="17">
        <v>0</v>
      </c>
      <c r="J37" s="17">
        <v>0</v>
      </c>
      <c r="K37" s="18">
        <f t="shared" si="2"/>
        <v>0</v>
      </c>
      <c r="L37" s="6"/>
      <c r="M37" s="6"/>
    </row>
    <row r="38" spans="3:13" ht="49.5" x14ac:dyDescent="0.3">
      <c r="C38" s="19" t="s">
        <v>23</v>
      </c>
      <c r="D38" s="16">
        <v>9284564</v>
      </c>
      <c r="E38" s="17"/>
      <c r="F38" s="17">
        <v>0</v>
      </c>
      <c r="G38" s="17">
        <v>0</v>
      </c>
      <c r="H38" s="17"/>
      <c r="I38" s="17">
        <v>0</v>
      </c>
      <c r="J38" s="17">
        <v>24260.01</v>
      </c>
      <c r="K38" s="18">
        <f t="shared" si="2"/>
        <v>24260.01</v>
      </c>
      <c r="L38" s="6"/>
      <c r="M38" s="6"/>
    </row>
    <row r="39" spans="3:13" ht="66" x14ac:dyDescent="0.3">
      <c r="C39" s="19" t="s">
        <v>38</v>
      </c>
      <c r="D39" s="16">
        <v>0</v>
      </c>
      <c r="E39" s="17"/>
      <c r="F39" s="17">
        <v>0</v>
      </c>
      <c r="G39" s="17">
        <v>0</v>
      </c>
      <c r="H39" s="17"/>
      <c r="I39" s="17">
        <v>0</v>
      </c>
      <c r="J39" s="17">
        <v>0</v>
      </c>
      <c r="K39" s="18">
        <f t="shared" si="2"/>
        <v>0</v>
      </c>
      <c r="L39" s="6"/>
      <c r="M39" s="6"/>
    </row>
    <row r="40" spans="3:13" ht="33.75" thickBot="1" x14ac:dyDescent="0.35">
      <c r="C40" s="31" t="s">
        <v>24</v>
      </c>
      <c r="D40" s="32">
        <v>19231715</v>
      </c>
      <c r="E40" s="33"/>
      <c r="F40" s="33">
        <v>0</v>
      </c>
      <c r="G40" s="33">
        <v>0</v>
      </c>
      <c r="H40" s="33"/>
      <c r="I40" s="33">
        <v>0</v>
      </c>
      <c r="J40" s="33">
        <v>27381.9</v>
      </c>
      <c r="K40" s="34">
        <f t="shared" si="2"/>
        <v>27381.9</v>
      </c>
      <c r="L40" s="6"/>
      <c r="M40" s="6"/>
    </row>
    <row r="41" spans="3:13" ht="30.75" thickBot="1" x14ac:dyDescent="0.3">
      <c r="C41" s="24" t="s">
        <v>25</v>
      </c>
      <c r="D41" s="30">
        <f>+D42+D47</f>
        <v>212971022</v>
      </c>
      <c r="E41" s="30">
        <f t="shared" ref="E41:J41" si="4">+E42+E47</f>
        <v>0</v>
      </c>
      <c r="F41" s="30">
        <f t="shared" si="4"/>
        <v>27816457.800000001</v>
      </c>
      <c r="G41" s="30">
        <f t="shared" si="4"/>
        <v>6553654.0599999996</v>
      </c>
      <c r="H41" s="30">
        <f t="shared" si="4"/>
        <v>17343202.100000001</v>
      </c>
      <c r="I41" s="30">
        <f t="shared" si="4"/>
        <v>12712209.18</v>
      </c>
      <c r="J41" s="30">
        <f t="shared" si="4"/>
        <v>28124937.670000002</v>
      </c>
      <c r="K41" s="26">
        <f t="shared" si="2"/>
        <v>92550460.810000002</v>
      </c>
      <c r="L41" s="6"/>
      <c r="M41" s="6"/>
    </row>
    <row r="42" spans="3:13" ht="49.5" x14ac:dyDescent="0.25">
      <c r="C42" s="27" t="s">
        <v>26</v>
      </c>
      <c r="D42" s="28">
        <v>212471022</v>
      </c>
      <c r="E42" s="28"/>
      <c r="F42" s="28">
        <v>27816457.800000001</v>
      </c>
      <c r="G42" s="28">
        <v>6553654.0599999996</v>
      </c>
      <c r="H42" s="28">
        <v>17343202.100000001</v>
      </c>
      <c r="I42" s="28">
        <v>12712209.18</v>
      </c>
      <c r="J42" s="28">
        <v>28124937.670000002</v>
      </c>
      <c r="K42" s="20">
        <f t="shared" si="2"/>
        <v>92550460.810000002</v>
      </c>
      <c r="L42" s="6"/>
      <c r="M42" s="6"/>
    </row>
    <row r="43" spans="3:13" ht="49.5" x14ac:dyDescent="0.3">
      <c r="C43" s="19" t="s">
        <v>39</v>
      </c>
      <c r="D43" s="16">
        <v>0</v>
      </c>
      <c r="E43" s="17"/>
      <c r="F43" s="17"/>
      <c r="G43" s="17"/>
      <c r="H43" s="17"/>
      <c r="I43" s="17"/>
      <c r="J43" s="17"/>
      <c r="K43" s="18">
        <f t="shared" si="2"/>
        <v>0</v>
      </c>
      <c r="L43" s="6"/>
      <c r="M43" s="6"/>
    </row>
    <row r="44" spans="3:13" ht="49.5" x14ac:dyDescent="0.3">
      <c r="C44" s="19" t="s">
        <v>40</v>
      </c>
      <c r="D44" s="16">
        <v>0</v>
      </c>
      <c r="E44" s="17"/>
      <c r="F44" s="17"/>
      <c r="G44" s="17"/>
      <c r="H44" s="17"/>
      <c r="I44" s="17"/>
      <c r="J44" s="17"/>
      <c r="K44" s="18">
        <f t="shared" si="2"/>
        <v>0</v>
      </c>
      <c r="L44" s="6"/>
      <c r="M44" s="6"/>
    </row>
    <row r="45" spans="3:13" ht="49.5" x14ac:dyDescent="0.3">
      <c r="C45" s="19" t="s">
        <v>41</v>
      </c>
      <c r="D45" s="16">
        <v>0</v>
      </c>
      <c r="E45" s="17"/>
      <c r="F45" s="17"/>
      <c r="G45" s="17"/>
      <c r="H45" s="17"/>
      <c r="I45" s="17"/>
      <c r="J45" s="17"/>
      <c r="K45" s="18">
        <f t="shared" si="2"/>
        <v>0</v>
      </c>
      <c r="L45" s="6"/>
      <c r="M45" s="6"/>
    </row>
    <row r="46" spans="3:13" ht="49.5" x14ac:dyDescent="0.3">
      <c r="C46" s="19" t="s">
        <v>42</v>
      </c>
      <c r="D46" s="16">
        <v>0</v>
      </c>
      <c r="E46" s="17"/>
      <c r="F46" s="17"/>
      <c r="G46" s="17"/>
      <c r="H46" s="17"/>
      <c r="I46" s="17"/>
      <c r="J46" s="17"/>
      <c r="K46" s="18">
        <f t="shared" si="2"/>
        <v>0</v>
      </c>
      <c r="L46" s="6"/>
      <c r="M46" s="6"/>
    </row>
    <row r="47" spans="3:13" ht="49.5" x14ac:dyDescent="0.3">
      <c r="C47" s="19" t="s">
        <v>27</v>
      </c>
      <c r="D47" s="16">
        <v>500000</v>
      </c>
      <c r="E47" s="17"/>
      <c r="F47" s="17"/>
      <c r="G47" s="17"/>
      <c r="H47" s="17"/>
      <c r="I47" s="17"/>
      <c r="J47" s="17"/>
      <c r="K47" s="18">
        <f t="shared" si="2"/>
        <v>0</v>
      </c>
      <c r="L47" s="6"/>
      <c r="M47" s="6"/>
    </row>
    <row r="48" spans="3:13" ht="50.25" thickBot="1" x14ac:dyDescent="0.35">
      <c r="C48" s="31" t="s">
        <v>43</v>
      </c>
      <c r="D48" s="38"/>
      <c r="E48" s="33"/>
      <c r="F48" s="33"/>
      <c r="G48" s="33"/>
      <c r="H48" s="33"/>
      <c r="I48" s="33"/>
      <c r="J48" s="33"/>
      <c r="K48" s="34">
        <f t="shared" si="2"/>
        <v>0</v>
      </c>
      <c r="L48" s="6"/>
      <c r="M48" s="6"/>
    </row>
    <row r="49" spans="3:13" ht="30.75" thickBot="1" x14ac:dyDescent="0.35">
      <c r="C49" s="24" t="s">
        <v>44</v>
      </c>
      <c r="D49" s="39"/>
      <c r="E49" s="40"/>
      <c r="F49" s="40"/>
      <c r="G49" s="40"/>
      <c r="H49" s="40"/>
      <c r="I49" s="40"/>
      <c r="J49" s="40"/>
      <c r="K49" s="26">
        <f t="shared" si="2"/>
        <v>0</v>
      </c>
      <c r="L49" s="6"/>
      <c r="M49" s="6"/>
    </row>
    <row r="50" spans="3:13" ht="33" x14ac:dyDescent="0.3">
      <c r="C50" s="27" t="s">
        <v>45</v>
      </c>
      <c r="D50" s="28"/>
      <c r="E50" s="29"/>
      <c r="F50" s="29"/>
      <c r="G50" s="29"/>
      <c r="H50" s="29"/>
      <c r="I50" s="29"/>
      <c r="J50" s="29"/>
      <c r="K50" s="20">
        <f t="shared" si="2"/>
        <v>0</v>
      </c>
      <c r="L50" s="6"/>
      <c r="M50" s="6"/>
    </row>
    <row r="51" spans="3:13" ht="49.5" x14ac:dyDescent="0.3">
      <c r="C51" s="19" t="s">
        <v>46</v>
      </c>
      <c r="D51" s="16"/>
      <c r="E51" s="17"/>
      <c r="F51" s="17"/>
      <c r="G51" s="17"/>
      <c r="H51" s="17"/>
      <c r="I51" s="17"/>
      <c r="J51" s="17"/>
      <c r="K51" s="18">
        <f t="shared" si="2"/>
        <v>0</v>
      </c>
      <c r="L51" s="6"/>
      <c r="M51" s="6"/>
    </row>
    <row r="52" spans="3:13" ht="49.5" x14ac:dyDescent="0.3">
      <c r="C52" s="19" t="s">
        <v>47</v>
      </c>
      <c r="D52" s="16"/>
      <c r="E52" s="17"/>
      <c r="F52" s="17"/>
      <c r="G52" s="17"/>
      <c r="H52" s="17"/>
      <c r="I52" s="17"/>
      <c r="J52" s="17"/>
      <c r="K52" s="18">
        <f t="shared" si="2"/>
        <v>0</v>
      </c>
      <c r="L52" s="6"/>
      <c r="M52" s="6"/>
    </row>
    <row r="53" spans="3:13" ht="49.5" x14ac:dyDescent="0.3">
      <c r="C53" s="19" t="s">
        <v>48</v>
      </c>
      <c r="D53" s="16"/>
      <c r="E53" s="17"/>
      <c r="F53" s="17"/>
      <c r="G53" s="17"/>
      <c r="H53" s="17"/>
      <c r="I53" s="17"/>
      <c r="J53" s="17"/>
      <c r="K53" s="18">
        <f t="shared" si="2"/>
        <v>0</v>
      </c>
      <c r="L53" s="6"/>
      <c r="M53" s="6"/>
    </row>
    <row r="54" spans="3:13" ht="49.5" x14ac:dyDescent="0.3">
      <c r="C54" s="19" t="s">
        <v>49</v>
      </c>
      <c r="D54" s="16"/>
      <c r="E54" s="17"/>
      <c r="F54" s="17"/>
      <c r="G54" s="17"/>
      <c r="H54" s="17"/>
      <c r="I54" s="17"/>
      <c r="J54" s="17"/>
      <c r="K54" s="18">
        <f t="shared" si="2"/>
        <v>0</v>
      </c>
      <c r="L54" s="6"/>
      <c r="M54" s="6"/>
    </row>
    <row r="55" spans="3:13" ht="33" x14ac:dyDescent="0.3">
      <c r="C55" s="19" t="s">
        <v>50</v>
      </c>
      <c r="D55" s="16"/>
      <c r="E55" s="17"/>
      <c r="F55" s="17"/>
      <c r="G55" s="17"/>
      <c r="H55" s="17"/>
      <c r="I55" s="17"/>
      <c r="J55" s="17"/>
      <c r="K55" s="18">
        <f t="shared" si="2"/>
        <v>0</v>
      </c>
      <c r="L55" s="6"/>
      <c r="M55" s="6"/>
    </row>
    <row r="56" spans="3:13" ht="50.25" thickBot="1" x14ac:dyDescent="0.35">
      <c r="C56" s="31" t="s">
        <v>51</v>
      </c>
      <c r="D56" s="41"/>
      <c r="E56" s="33"/>
      <c r="F56" s="33"/>
      <c r="G56" s="33"/>
      <c r="H56" s="33"/>
      <c r="I56" s="33"/>
      <c r="J56" s="33"/>
      <c r="K56" s="34">
        <f t="shared" si="2"/>
        <v>0</v>
      </c>
      <c r="L56" s="6"/>
      <c r="M56" s="6"/>
    </row>
    <row r="57" spans="3:13" ht="30.75" thickBot="1" x14ac:dyDescent="0.3">
      <c r="C57" s="24" t="s">
        <v>28</v>
      </c>
      <c r="D57" s="30">
        <f>+D58+D59+D60+D61+D62+D63+D65</f>
        <v>13637674</v>
      </c>
      <c r="E57" s="37"/>
      <c r="F57" s="37"/>
      <c r="G57" s="37"/>
      <c r="H57" s="37">
        <f>+H63</f>
        <v>71607.600000000006</v>
      </c>
      <c r="I57" s="37">
        <f>+I63</f>
        <v>0</v>
      </c>
      <c r="J57" s="37"/>
      <c r="K57" s="26">
        <f t="shared" si="2"/>
        <v>71607.600000000006</v>
      </c>
      <c r="L57" s="6"/>
      <c r="M57" s="6"/>
    </row>
    <row r="58" spans="3:13" ht="16.5" x14ac:dyDescent="0.3">
      <c r="C58" s="27" t="s">
        <v>29</v>
      </c>
      <c r="D58" s="28">
        <v>800000</v>
      </c>
      <c r="E58" s="29"/>
      <c r="F58" s="29"/>
      <c r="G58" s="29"/>
      <c r="H58" s="29"/>
      <c r="I58" s="29"/>
      <c r="J58" s="29"/>
      <c r="K58" s="20">
        <f t="shared" si="2"/>
        <v>0</v>
      </c>
      <c r="L58" s="6"/>
      <c r="M58" s="6"/>
    </row>
    <row r="59" spans="3:13" ht="33" x14ac:dyDescent="0.3">
      <c r="C59" s="19" t="s">
        <v>30</v>
      </c>
      <c r="D59" s="16">
        <v>350000</v>
      </c>
      <c r="E59" s="17"/>
      <c r="F59" s="17"/>
      <c r="G59" s="17"/>
      <c r="H59" s="17"/>
      <c r="I59" s="17"/>
      <c r="J59" s="17"/>
      <c r="K59" s="18">
        <f t="shared" si="2"/>
        <v>0</v>
      </c>
      <c r="L59" s="6"/>
      <c r="M59" s="6"/>
    </row>
    <row r="60" spans="3:13" ht="33" x14ac:dyDescent="0.3">
      <c r="C60" s="19" t="s">
        <v>31</v>
      </c>
      <c r="D60" s="16">
        <v>172874</v>
      </c>
      <c r="E60" s="17"/>
      <c r="F60" s="17"/>
      <c r="G60" s="17"/>
      <c r="H60" s="17"/>
      <c r="I60" s="17"/>
      <c r="J60" s="17"/>
      <c r="K60" s="18">
        <f t="shared" si="2"/>
        <v>0</v>
      </c>
      <c r="L60" s="6"/>
      <c r="M60" s="6"/>
    </row>
    <row r="61" spans="3:13" ht="49.5" x14ac:dyDescent="0.3">
      <c r="C61" s="19" t="s">
        <v>32</v>
      </c>
      <c r="D61" s="16">
        <v>11504800</v>
      </c>
      <c r="E61" s="17"/>
      <c r="F61" s="17"/>
      <c r="G61" s="17"/>
      <c r="H61" s="17"/>
      <c r="I61" s="17"/>
      <c r="J61" s="17"/>
      <c r="K61" s="18">
        <f t="shared" si="2"/>
        <v>0</v>
      </c>
      <c r="L61" s="6"/>
      <c r="M61" s="6"/>
    </row>
    <row r="62" spans="3:13" ht="33" x14ac:dyDescent="0.3">
      <c r="C62" s="19" t="s">
        <v>33</v>
      </c>
      <c r="D62" s="16">
        <v>450000</v>
      </c>
      <c r="E62" s="17"/>
      <c r="F62" s="17"/>
      <c r="G62" s="17"/>
      <c r="H62" s="17"/>
      <c r="I62" s="17"/>
      <c r="J62" s="17"/>
      <c r="K62" s="18">
        <f t="shared" si="2"/>
        <v>0</v>
      </c>
      <c r="L62" s="6"/>
      <c r="M62" s="6"/>
    </row>
    <row r="63" spans="3:13" ht="33" x14ac:dyDescent="0.3">
      <c r="C63" s="19" t="s">
        <v>52</v>
      </c>
      <c r="D63" s="16">
        <v>50000</v>
      </c>
      <c r="E63" s="17"/>
      <c r="F63" s="17"/>
      <c r="G63" s="17"/>
      <c r="H63" s="17">
        <v>71607.600000000006</v>
      </c>
      <c r="I63" s="17"/>
      <c r="J63" s="17"/>
      <c r="K63" s="18">
        <f t="shared" si="2"/>
        <v>71607.600000000006</v>
      </c>
      <c r="L63" s="6"/>
      <c r="M63" s="6"/>
    </row>
    <row r="64" spans="3:13" ht="33" x14ac:dyDescent="0.3">
      <c r="C64" s="19" t="s">
        <v>53</v>
      </c>
      <c r="D64" s="16">
        <v>0</v>
      </c>
      <c r="E64" s="17"/>
      <c r="F64" s="17"/>
      <c r="G64" s="17"/>
      <c r="H64" s="17"/>
      <c r="I64" s="17"/>
      <c r="J64" s="17"/>
      <c r="K64" s="18">
        <f t="shared" si="2"/>
        <v>0</v>
      </c>
      <c r="L64" s="6"/>
      <c r="M64" s="6"/>
    </row>
    <row r="65" spans="3:13" ht="16.5" x14ac:dyDescent="0.3">
      <c r="C65" s="19" t="s">
        <v>34</v>
      </c>
      <c r="D65" s="16">
        <v>310000</v>
      </c>
      <c r="E65" s="17"/>
      <c r="F65" s="17"/>
      <c r="G65" s="17"/>
      <c r="H65" s="17"/>
      <c r="I65" s="17"/>
      <c r="J65" s="17"/>
      <c r="K65" s="18">
        <f t="shared" si="2"/>
        <v>0</v>
      </c>
      <c r="L65" s="6"/>
      <c r="M65" s="6"/>
    </row>
    <row r="66" spans="3:13" ht="50.25" thickBot="1" x14ac:dyDescent="0.35">
      <c r="C66" s="31" t="s">
        <v>54</v>
      </c>
      <c r="D66" s="41">
        <v>0</v>
      </c>
      <c r="E66" s="33"/>
      <c r="F66" s="33"/>
      <c r="G66" s="33"/>
      <c r="H66" s="33"/>
      <c r="I66" s="33"/>
      <c r="J66" s="33"/>
      <c r="K66" s="34">
        <f t="shared" si="2"/>
        <v>0</v>
      </c>
      <c r="L66" s="6"/>
      <c r="M66" s="6"/>
    </row>
    <row r="67" spans="3:13" ht="17.25" thickBot="1" x14ac:dyDescent="0.35">
      <c r="C67" s="24" t="s">
        <v>55</v>
      </c>
      <c r="D67" s="30">
        <v>500000</v>
      </c>
      <c r="E67" s="40"/>
      <c r="F67" s="40"/>
      <c r="G67" s="40"/>
      <c r="H67" s="40"/>
      <c r="I67" s="40"/>
      <c r="J67" s="40"/>
      <c r="K67" s="26">
        <f t="shared" si="2"/>
        <v>0</v>
      </c>
      <c r="L67" s="6"/>
      <c r="M67" s="6"/>
    </row>
    <row r="68" spans="3:13" ht="16.5" x14ac:dyDescent="0.3">
      <c r="C68" s="27" t="s">
        <v>56</v>
      </c>
      <c r="D68" s="28">
        <v>500000</v>
      </c>
      <c r="E68" s="29"/>
      <c r="F68" s="29"/>
      <c r="G68" s="29"/>
      <c r="H68" s="29"/>
      <c r="I68" s="29"/>
      <c r="J68" s="29"/>
      <c r="K68" s="20">
        <f t="shared" si="2"/>
        <v>0</v>
      </c>
      <c r="L68" s="6"/>
      <c r="M68" s="6"/>
    </row>
    <row r="69" spans="3:13" ht="16.5" x14ac:dyDescent="0.3">
      <c r="C69" s="19" t="s">
        <v>57</v>
      </c>
      <c r="D69" s="16"/>
      <c r="E69" s="17"/>
      <c r="F69" s="17"/>
      <c r="G69" s="17"/>
      <c r="H69" s="17"/>
      <c r="I69" s="17"/>
      <c r="J69" s="17"/>
      <c r="K69" s="18">
        <f t="shared" si="2"/>
        <v>0</v>
      </c>
      <c r="L69" s="6"/>
      <c r="M69" s="6"/>
    </row>
    <row r="70" spans="3:13" ht="33" x14ac:dyDescent="0.3">
      <c r="C70" s="19" t="s">
        <v>58</v>
      </c>
      <c r="D70" s="16"/>
      <c r="E70" s="17"/>
      <c r="F70" s="17"/>
      <c r="G70" s="17"/>
      <c r="H70" s="17"/>
      <c r="I70" s="17"/>
      <c r="J70" s="17"/>
      <c r="K70" s="18">
        <f t="shared" si="2"/>
        <v>0</v>
      </c>
      <c r="L70" s="6"/>
      <c r="M70" s="6"/>
    </row>
    <row r="71" spans="3:13" ht="66.75" thickBot="1" x14ac:dyDescent="0.35">
      <c r="C71" s="31" t="s">
        <v>59</v>
      </c>
      <c r="D71" s="32"/>
      <c r="E71" s="33"/>
      <c r="F71" s="33"/>
      <c r="G71" s="33"/>
      <c r="H71" s="33"/>
      <c r="I71" s="33"/>
      <c r="J71" s="33"/>
      <c r="K71" s="34">
        <f t="shared" si="2"/>
        <v>0</v>
      </c>
      <c r="L71" s="6"/>
      <c r="M71" s="6"/>
    </row>
    <row r="72" spans="3:13" ht="45.75" thickBot="1" x14ac:dyDescent="0.35">
      <c r="C72" s="24" t="s">
        <v>60</v>
      </c>
      <c r="D72" s="42"/>
      <c r="E72" s="40"/>
      <c r="F72" s="40"/>
      <c r="G72" s="40"/>
      <c r="H72" s="40"/>
      <c r="I72" s="40"/>
      <c r="J72" s="40"/>
      <c r="K72" s="26">
        <f t="shared" si="2"/>
        <v>0</v>
      </c>
      <c r="L72" s="6"/>
      <c r="M72" s="6"/>
    </row>
    <row r="73" spans="3:13" ht="33" x14ac:dyDescent="0.3">
      <c r="C73" s="27" t="s">
        <v>61</v>
      </c>
      <c r="D73" s="28"/>
      <c r="E73" s="29"/>
      <c r="F73" s="29"/>
      <c r="G73" s="29"/>
      <c r="H73" s="29"/>
      <c r="I73" s="29"/>
      <c r="J73" s="29"/>
      <c r="K73" s="20">
        <f t="shared" si="2"/>
        <v>0</v>
      </c>
      <c r="L73" s="6"/>
      <c r="M73" s="6"/>
    </row>
    <row r="74" spans="3:13" ht="50.25" thickBot="1" x14ac:dyDescent="0.35">
      <c r="C74" s="31" t="s">
        <v>62</v>
      </c>
      <c r="D74" s="32"/>
      <c r="E74" s="33"/>
      <c r="F74" s="33"/>
      <c r="G74" s="33"/>
      <c r="H74" s="33"/>
      <c r="I74" s="33"/>
      <c r="J74" s="33"/>
      <c r="K74" s="34">
        <f t="shared" si="2"/>
        <v>0</v>
      </c>
      <c r="L74" s="6"/>
      <c r="M74" s="6"/>
    </row>
    <row r="75" spans="3:13" ht="17.25" thickBot="1" x14ac:dyDescent="0.35">
      <c r="C75" s="24" t="s">
        <v>63</v>
      </c>
      <c r="D75" s="39"/>
      <c r="E75" s="40"/>
      <c r="F75" s="40"/>
      <c r="G75" s="40"/>
      <c r="H75" s="40"/>
      <c r="I75" s="40"/>
      <c r="J75" s="40"/>
      <c r="K75" s="26">
        <f t="shared" si="2"/>
        <v>0</v>
      </c>
      <c r="L75" s="6"/>
      <c r="M75" s="6"/>
    </row>
    <row r="76" spans="3:13" ht="33" x14ac:dyDescent="0.3">
      <c r="C76" s="27" t="s">
        <v>64</v>
      </c>
      <c r="D76" s="28"/>
      <c r="E76" s="29"/>
      <c r="F76" s="29"/>
      <c r="G76" s="29"/>
      <c r="H76" s="29"/>
      <c r="I76" s="29"/>
      <c r="J76" s="29"/>
      <c r="K76" s="20">
        <f t="shared" si="2"/>
        <v>0</v>
      </c>
      <c r="L76" s="6"/>
      <c r="M76" s="6"/>
    </row>
    <row r="77" spans="3:13" ht="33" x14ac:dyDescent="0.3">
      <c r="C77" s="19" t="s">
        <v>65</v>
      </c>
      <c r="D77" s="16"/>
      <c r="E77" s="17"/>
      <c r="F77" s="17"/>
      <c r="G77" s="17"/>
      <c r="H77" s="17"/>
      <c r="I77" s="17"/>
      <c r="J77" s="17"/>
      <c r="K77" s="18">
        <f t="shared" si="2"/>
        <v>0</v>
      </c>
      <c r="L77" s="6"/>
      <c r="M77" s="6"/>
    </row>
    <row r="78" spans="3:13" ht="50.25" thickBot="1" x14ac:dyDescent="0.35">
      <c r="C78" s="31" t="s">
        <v>66</v>
      </c>
      <c r="D78" s="32"/>
      <c r="E78" s="33"/>
      <c r="F78" s="33"/>
      <c r="G78" s="33"/>
      <c r="H78" s="33"/>
      <c r="I78" s="33"/>
      <c r="J78" s="33"/>
      <c r="K78" s="34">
        <f t="shared" si="2"/>
        <v>0</v>
      </c>
      <c r="L78" s="6"/>
      <c r="M78" s="6"/>
    </row>
    <row r="79" spans="3:13" ht="17.25" thickBot="1" x14ac:dyDescent="0.35">
      <c r="C79" s="43" t="s">
        <v>35</v>
      </c>
      <c r="D79" s="44"/>
      <c r="E79" s="40"/>
      <c r="F79" s="40"/>
      <c r="G79" s="40"/>
      <c r="H79" s="40"/>
      <c r="I79" s="40"/>
      <c r="J79" s="40"/>
      <c r="K79" s="26">
        <f t="shared" ref="K79:K91" si="5">SUM(E79:J79)</f>
        <v>0</v>
      </c>
      <c r="L79" s="6"/>
      <c r="M79" s="6"/>
    </row>
    <row r="80" spans="3:13" ht="17.25" thickBot="1" x14ac:dyDescent="0.35">
      <c r="C80" s="45"/>
      <c r="D80" s="46"/>
      <c r="E80" s="47"/>
      <c r="F80" s="47"/>
      <c r="G80" s="47"/>
      <c r="H80" s="47"/>
      <c r="I80" s="47"/>
      <c r="J80" s="47"/>
      <c r="K80" s="48">
        <f t="shared" si="5"/>
        <v>0</v>
      </c>
      <c r="L80" s="6"/>
      <c r="M80" s="6"/>
    </row>
    <row r="81" spans="3:13" ht="17.25" thickBot="1" x14ac:dyDescent="0.35">
      <c r="C81" s="24" t="s">
        <v>67</v>
      </c>
      <c r="D81" s="42"/>
      <c r="E81" s="40"/>
      <c r="F81" s="40"/>
      <c r="G81" s="40"/>
      <c r="H81" s="40"/>
      <c r="I81" s="40"/>
      <c r="J81" s="40"/>
      <c r="K81" s="26">
        <f t="shared" si="5"/>
        <v>0</v>
      </c>
      <c r="L81" s="6"/>
      <c r="M81" s="6"/>
    </row>
    <row r="82" spans="3:13" ht="30.75" thickBot="1" x14ac:dyDescent="0.35">
      <c r="C82" s="24" t="s">
        <v>68</v>
      </c>
      <c r="D82" s="42"/>
      <c r="E82" s="40"/>
      <c r="F82" s="40"/>
      <c r="G82" s="40"/>
      <c r="H82" s="40"/>
      <c r="I82" s="40"/>
      <c r="J82" s="40"/>
      <c r="K82" s="26">
        <f t="shared" si="5"/>
        <v>0</v>
      </c>
      <c r="L82" s="6"/>
      <c r="M82" s="6"/>
    </row>
    <row r="83" spans="3:13" ht="33" x14ac:dyDescent="0.3">
      <c r="C83" s="27" t="s">
        <v>69</v>
      </c>
      <c r="D83" s="28"/>
      <c r="E83" s="29"/>
      <c r="F83" s="29"/>
      <c r="G83" s="29"/>
      <c r="H83" s="29"/>
      <c r="I83" s="29"/>
      <c r="J83" s="29"/>
      <c r="K83" s="20">
        <f t="shared" si="5"/>
        <v>0</v>
      </c>
      <c r="L83" s="6"/>
      <c r="M83" s="6"/>
    </row>
    <row r="84" spans="3:13" ht="33.75" thickBot="1" x14ac:dyDescent="0.35">
      <c r="C84" s="31" t="s">
        <v>70</v>
      </c>
      <c r="D84" s="32"/>
      <c r="E84" s="33"/>
      <c r="F84" s="33"/>
      <c r="G84" s="33"/>
      <c r="H84" s="33"/>
      <c r="I84" s="33"/>
      <c r="J84" s="33"/>
      <c r="K84" s="34">
        <f t="shared" si="5"/>
        <v>0</v>
      </c>
      <c r="L84" s="6"/>
      <c r="M84" s="6"/>
    </row>
    <row r="85" spans="3:13" ht="17.25" thickBot="1" x14ac:dyDescent="0.35">
      <c r="C85" s="24" t="s">
        <v>71</v>
      </c>
      <c r="D85" s="42"/>
      <c r="E85" s="40"/>
      <c r="F85" s="40"/>
      <c r="G85" s="40"/>
      <c r="H85" s="40"/>
      <c r="I85" s="40"/>
      <c r="J85" s="40"/>
      <c r="K85" s="26">
        <f t="shared" si="5"/>
        <v>0</v>
      </c>
      <c r="L85" s="6"/>
      <c r="M85" s="6"/>
    </row>
    <row r="86" spans="3:13" ht="33" x14ac:dyDescent="0.3">
      <c r="C86" s="27" t="s">
        <v>72</v>
      </c>
      <c r="D86" s="28"/>
      <c r="E86" s="29"/>
      <c r="F86" s="29"/>
      <c r="G86" s="29"/>
      <c r="H86" s="29"/>
      <c r="I86" s="29"/>
      <c r="J86" s="29"/>
      <c r="K86" s="20">
        <f t="shared" si="5"/>
        <v>0</v>
      </c>
      <c r="L86" s="6"/>
      <c r="M86" s="6"/>
    </row>
    <row r="87" spans="3:13" ht="33.75" thickBot="1" x14ac:dyDescent="0.35">
      <c r="C87" s="31" t="s">
        <v>73</v>
      </c>
      <c r="D87" s="32"/>
      <c r="E87" s="33"/>
      <c r="F87" s="33"/>
      <c r="G87" s="33"/>
      <c r="H87" s="33"/>
      <c r="I87" s="33"/>
      <c r="J87" s="33"/>
      <c r="K87" s="34">
        <f t="shared" si="5"/>
        <v>0</v>
      </c>
      <c r="L87" s="6"/>
      <c r="M87" s="6"/>
    </row>
    <row r="88" spans="3:13" ht="30.75" thickBot="1" x14ac:dyDescent="0.35">
      <c r="C88" s="24" t="s">
        <v>74</v>
      </c>
      <c r="D88" s="42"/>
      <c r="E88" s="40"/>
      <c r="F88" s="40"/>
      <c r="G88" s="40"/>
      <c r="H88" s="40"/>
      <c r="I88" s="40"/>
      <c r="J88" s="40"/>
      <c r="K88" s="26">
        <f t="shared" si="5"/>
        <v>0</v>
      </c>
      <c r="L88" s="6"/>
      <c r="M88" s="6"/>
    </row>
    <row r="89" spans="3:13" ht="33.75" thickBot="1" x14ac:dyDescent="0.35">
      <c r="C89" s="55" t="s">
        <v>75</v>
      </c>
      <c r="D89" s="56"/>
      <c r="E89" s="47"/>
      <c r="F89" s="47"/>
      <c r="G89" s="47"/>
      <c r="H89" s="47"/>
      <c r="I89" s="47"/>
      <c r="J89" s="47"/>
      <c r="K89" s="48">
        <f t="shared" si="5"/>
        <v>0</v>
      </c>
      <c r="L89" s="6"/>
      <c r="M89" s="6"/>
    </row>
    <row r="90" spans="3:13" ht="30.75" thickBot="1" x14ac:dyDescent="0.35">
      <c r="C90" s="43" t="s">
        <v>76</v>
      </c>
      <c r="D90" s="44"/>
      <c r="E90" s="40"/>
      <c r="F90" s="40"/>
      <c r="G90" s="40"/>
      <c r="H90" s="40"/>
      <c r="I90" s="40"/>
      <c r="J90" s="40"/>
      <c r="K90" s="26">
        <f t="shared" si="5"/>
        <v>0</v>
      </c>
      <c r="L90" s="6"/>
      <c r="M90" s="6"/>
    </row>
    <row r="91" spans="3:13" ht="17.25" thickBot="1" x14ac:dyDescent="0.35">
      <c r="C91" s="49"/>
      <c r="D91" s="50"/>
      <c r="E91" s="51"/>
      <c r="F91" s="51"/>
      <c r="G91" s="51"/>
      <c r="H91" s="51"/>
      <c r="I91" s="51"/>
      <c r="J91" s="51"/>
      <c r="K91" s="48">
        <f t="shared" si="5"/>
        <v>0</v>
      </c>
      <c r="L91" s="6"/>
      <c r="M91" s="6"/>
    </row>
    <row r="92" spans="3:13" ht="33.75" thickBot="1" x14ac:dyDescent="0.3">
      <c r="C92" s="52" t="s">
        <v>77</v>
      </c>
      <c r="D92" s="53">
        <f>+D15+D21+D31+D41+D57+D67</f>
        <v>695776982</v>
      </c>
      <c r="E92" s="53">
        <f t="shared" ref="E92:J92" si="6">+E15+E21+E31+E41+E57</f>
        <v>22709720.07</v>
      </c>
      <c r="F92" s="53">
        <f t="shared" si="6"/>
        <v>51759591.150000006</v>
      </c>
      <c r="G92" s="53">
        <f t="shared" si="6"/>
        <v>33345136.940000001</v>
      </c>
      <c r="H92" s="53">
        <f t="shared" si="6"/>
        <v>43947413.789999999</v>
      </c>
      <c r="I92" s="53">
        <f t="shared" si="6"/>
        <v>49565163.370000005</v>
      </c>
      <c r="J92" s="53">
        <f t="shared" si="6"/>
        <v>56318568.890000001</v>
      </c>
      <c r="K92" s="54">
        <f>SUM(E92:J92)</f>
        <v>257645594.20999998</v>
      </c>
      <c r="L92" s="5"/>
      <c r="M92" s="6"/>
    </row>
    <row r="93" spans="3:13" x14ac:dyDescent="0.25">
      <c r="E93" s="5"/>
      <c r="F93" s="5"/>
      <c r="G93" s="5"/>
      <c r="H93" s="5"/>
      <c r="I93" s="5"/>
      <c r="J93" s="5"/>
      <c r="K93" s="3"/>
    </row>
    <row r="94" spans="3:13" x14ac:dyDescent="0.25">
      <c r="E94" s="5"/>
      <c r="F94" s="5"/>
      <c r="G94" s="5"/>
      <c r="H94" s="5"/>
      <c r="I94" s="5"/>
      <c r="J94" s="5"/>
      <c r="K94" s="3"/>
    </row>
    <row r="95" spans="3:13" x14ac:dyDescent="0.25">
      <c r="E95" s="5"/>
      <c r="F95" s="5"/>
      <c r="G95" s="5"/>
      <c r="H95" s="5"/>
      <c r="I95" s="5"/>
      <c r="J95" s="5"/>
      <c r="K95" s="3"/>
    </row>
    <row r="96" spans="3:13" x14ac:dyDescent="0.25">
      <c r="E96" s="5"/>
      <c r="F96" s="5"/>
      <c r="G96" s="5"/>
      <c r="H96" s="5"/>
      <c r="I96" s="5"/>
      <c r="J96" s="5"/>
      <c r="K96" s="3"/>
    </row>
    <row r="97" spans="3:11" x14ac:dyDescent="0.25">
      <c r="E97" s="5"/>
      <c r="F97" s="5"/>
      <c r="G97" s="5"/>
      <c r="H97" s="5"/>
      <c r="I97" s="5"/>
      <c r="J97" s="5"/>
      <c r="K97" s="3"/>
    </row>
    <row r="99" spans="3:11" x14ac:dyDescent="0.25">
      <c r="K99" s="6"/>
    </row>
    <row r="100" spans="3:11" ht="22.5" customHeight="1" x14ac:dyDescent="0.25">
      <c r="C100" s="7"/>
      <c r="E100" s="7"/>
      <c r="F100" s="7"/>
      <c r="G100" s="7"/>
      <c r="H100" s="7"/>
      <c r="I100" s="7"/>
      <c r="J100" s="7"/>
      <c r="K100" s="7"/>
    </row>
    <row r="101" spans="3:11" x14ac:dyDescent="0.25">
      <c r="C101" s="7"/>
      <c r="D101" s="7"/>
      <c r="E101" s="7"/>
      <c r="F101" s="7"/>
      <c r="G101" s="7"/>
      <c r="H101" s="7"/>
      <c r="I101" s="7"/>
      <c r="J101" s="7"/>
      <c r="K101" s="7"/>
    </row>
  </sheetData>
  <mergeCells count="5">
    <mergeCell ref="C6:D6"/>
    <mergeCell ref="C7:K7"/>
    <mergeCell ref="C9:K9"/>
    <mergeCell ref="C10:K10"/>
    <mergeCell ref="C11:K11"/>
  </mergeCells>
  <pageMargins left="0.27559055118110237" right="0.17" top="0.15748031496062992" bottom="0.38" header="0.15748031496062992" footer="0.31496062992125984"/>
  <pageSetup paperSize="5" scale="55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6:W101"/>
  <sheetViews>
    <sheetView tabSelected="1" topLeftCell="C1" workbookViewId="0">
      <selection activeCell="B10" sqref="B10:J10"/>
    </sheetView>
  </sheetViews>
  <sheetFormatPr baseColWidth="10" defaultColWidth="9.140625" defaultRowHeight="15" x14ac:dyDescent="0.25"/>
  <cols>
    <col min="1" max="1" width="0.7109375" customWidth="1"/>
    <col min="2" max="3" width="40" customWidth="1"/>
    <col min="4" max="4" width="16.42578125" customWidth="1"/>
    <col min="5" max="5" width="16" customWidth="1"/>
    <col min="6" max="6" width="15.85546875" customWidth="1"/>
    <col min="7" max="7" width="15.7109375" customWidth="1"/>
    <col min="8" max="8" width="16.42578125" customWidth="1"/>
    <col min="9" max="9" width="16.140625" customWidth="1"/>
    <col min="10" max="10" width="19.7109375" customWidth="1"/>
    <col min="11" max="11" width="16.5703125" customWidth="1"/>
    <col min="12" max="12" width="21" customWidth="1"/>
    <col min="13" max="20" width="6" bestFit="1" customWidth="1"/>
    <col min="21" max="22" width="7" bestFit="1" customWidth="1"/>
  </cols>
  <sheetData>
    <row r="6" spans="2:23" ht="15" customHeight="1" x14ac:dyDescent="0.3">
      <c r="B6" s="57"/>
      <c r="C6" s="57"/>
      <c r="D6" s="14"/>
      <c r="E6" s="14"/>
      <c r="F6" s="14"/>
      <c r="G6" s="14"/>
      <c r="H6" s="14"/>
      <c r="I6" s="14"/>
      <c r="K6" s="1"/>
    </row>
    <row r="7" spans="2:23" ht="18.75" customHeight="1" x14ac:dyDescent="0.25">
      <c r="B7" s="58"/>
      <c r="C7" s="58"/>
      <c r="D7" s="58"/>
      <c r="E7" s="58"/>
      <c r="F7" s="58"/>
      <c r="G7" s="58"/>
      <c r="H7" s="58"/>
      <c r="I7" s="58"/>
      <c r="J7" s="58"/>
      <c r="K7" s="2"/>
    </row>
    <row r="8" spans="2:23" ht="18.75" customHeight="1" x14ac:dyDescent="0.25">
      <c r="K8" s="2"/>
    </row>
    <row r="9" spans="2:23" ht="15.75" customHeight="1" x14ac:dyDescent="0.25">
      <c r="B9" s="58" t="s">
        <v>87</v>
      </c>
      <c r="C9" s="58"/>
      <c r="D9" s="58"/>
      <c r="E9" s="58"/>
      <c r="F9" s="58"/>
      <c r="G9" s="58"/>
      <c r="H9" s="58"/>
      <c r="I9" s="58"/>
      <c r="J9" s="58"/>
      <c r="K9" s="2"/>
    </row>
    <row r="10" spans="2:23" ht="16.5" x14ac:dyDescent="0.25">
      <c r="B10" s="59" t="s">
        <v>78</v>
      </c>
      <c r="C10" s="59"/>
      <c r="D10" s="59"/>
      <c r="E10" s="59"/>
      <c r="F10" s="59"/>
      <c r="G10" s="59"/>
      <c r="H10" s="59"/>
      <c r="I10" s="59"/>
      <c r="J10" s="59"/>
      <c r="K10" s="2"/>
    </row>
    <row r="11" spans="2:23" x14ac:dyDescent="0.25">
      <c r="B11" s="60"/>
      <c r="C11" s="60"/>
      <c r="D11" s="60"/>
      <c r="E11" s="60"/>
      <c r="F11" s="60"/>
      <c r="G11" s="60"/>
      <c r="H11" s="60"/>
      <c r="I11" s="60"/>
      <c r="J11" s="60"/>
      <c r="K11" s="2"/>
    </row>
    <row r="12" spans="2:23" ht="17.25" thickBot="1" x14ac:dyDescent="0.35">
      <c r="B12" s="15"/>
      <c r="C12" s="15"/>
      <c r="D12" s="15"/>
      <c r="E12" s="15"/>
      <c r="F12" s="15"/>
      <c r="G12" s="15"/>
      <c r="H12" s="15"/>
      <c r="I12" s="15"/>
      <c r="J12" s="15"/>
      <c r="K12" s="2"/>
    </row>
    <row r="13" spans="2:23" ht="17.25" thickBot="1" x14ac:dyDescent="0.3">
      <c r="B13" s="21" t="s">
        <v>0</v>
      </c>
      <c r="C13" s="22" t="s">
        <v>79</v>
      </c>
      <c r="D13" s="22" t="s">
        <v>81</v>
      </c>
      <c r="E13" s="22" t="s">
        <v>82</v>
      </c>
      <c r="F13" s="22" t="s">
        <v>83</v>
      </c>
      <c r="G13" s="22" t="s">
        <v>84</v>
      </c>
      <c r="H13" s="22" t="s">
        <v>85</v>
      </c>
      <c r="I13" s="22" t="s">
        <v>86</v>
      </c>
      <c r="J13" s="23" t="s">
        <v>80</v>
      </c>
      <c r="K13" s="2"/>
      <c r="U13" s="5"/>
      <c r="V13" s="5"/>
    </row>
    <row r="14" spans="2:23" ht="16.5" customHeight="1" thickBot="1" x14ac:dyDescent="0.3">
      <c r="B14" s="24" t="s">
        <v>1</v>
      </c>
      <c r="C14" s="25">
        <f t="shared" ref="C14:I14" si="0">+C15+C21+C31+C41+C57+C67</f>
        <v>695776982</v>
      </c>
      <c r="D14" s="25">
        <f t="shared" si="0"/>
        <v>22709720.07</v>
      </c>
      <c r="E14" s="25">
        <f t="shared" si="0"/>
        <v>51759591.150000006</v>
      </c>
      <c r="F14" s="25">
        <f t="shared" si="0"/>
        <v>33345136.940000001</v>
      </c>
      <c r="G14" s="25">
        <f t="shared" si="0"/>
        <v>43947413.789999999</v>
      </c>
      <c r="H14" s="25">
        <f t="shared" si="0"/>
        <v>49565163.370000005</v>
      </c>
      <c r="I14" s="25">
        <f t="shared" si="0"/>
        <v>56318568.890000001</v>
      </c>
      <c r="J14" s="26">
        <f>SUM(D14:I14)</f>
        <v>257645594.20999998</v>
      </c>
      <c r="M14" s="3"/>
      <c r="O14" s="3">
        <f>+W15*1.05</f>
        <v>0</v>
      </c>
      <c r="P14" s="3">
        <f>+O14*1.05</f>
        <v>0</v>
      </c>
      <c r="Q14" s="3">
        <f>+P14*1.05</f>
        <v>0</v>
      </c>
      <c r="R14" s="3">
        <f>+Q14*1.05</f>
        <v>0</v>
      </c>
      <c r="S14" s="3">
        <f>+R14*1.05</f>
        <v>0</v>
      </c>
      <c r="T14" s="3">
        <f>+S14*1.05</f>
        <v>0</v>
      </c>
      <c r="U14" s="3"/>
      <c r="V14" s="3"/>
    </row>
    <row r="15" spans="2:23" ht="34.5" customHeight="1" thickBot="1" x14ac:dyDescent="0.3">
      <c r="B15" s="24" t="s">
        <v>2</v>
      </c>
      <c r="C15" s="30">
        <f t="shared" ref="C15:I15" si="1">+C16+C17+C18+C19+C20</f>
        <v>318764251</v>
      </c>
      <c r="D15" s="30">
        <f t="shared" si="1"/>
        <v>22709720.07</v>
      </c>
      <c r="E15" s="30">
        <f t="shared" si="1"/>
        <v>22843148.32</v>
      </c>
      <c r="F15" s="30">
        <f t="shared" si="1"/>
        <v>24989386.150000002</v>
      </c>
      <c r="G15" s="30">
        <f t="shared" si="1"/>
        <v>24795386.120000001</v>
      </c>
      <c r="H15" s="30">
        <f t="shared" si="1"/>
        <v>35509834.920000002</v>
      </c>
      <c r="I15" s="30">
        <f t="shared" si="1"/>
        <v>26245074.079999998</v>
      </c>
      <c r="J15" s="26">
        <f t="shared" ref="J15:J78" si="2">SUM(D15:I15)</f>
        <v>157092549.66000003</v>
      </c>
      <c r="M15" s="4"/>
      <c r="W15" s="3"/>
    </row>
    <row r="16" spans="2:23" ht="21" customHeight="1" x14ac:dyDescent="0.3">
      <c r="B16" s="27" t="s">
        <v>3</v>
      </c>
      <c r="C16" s="28">
        <v>272982556</v>
      </c>
      <c r="D16" s="29">
        <v>19322729.550000001</v>
      </c>
      <c r="E16" s="29">
        <v>19380364.079999998</v>
      </c>
      <c r="F16" s="29">
        <v>21265730.460000001</v>
      </c>
      <c r="G16" s="29">
        <v>21097459.140000001</v>
      </c>
      <c r="H16" s="29">
        <v>30396365.780000001</v>
      </c>
      <c r="I16" s="29">
        <v>22421593.469999999</v>
      </c>
      <c r="J16" s="20">
        <f t="shared" si="2"/>
        <v>133884242.47999999</v>
      </c>
      <c r="K16" s="6"/>
    </row>
    <row r="17" spans="2:12" ht="16.5" x14ac:dyDescent="0.3">
      <c r="B17" s="19" t="s">
        <v>4</v>
      </c>
      <c r="C17" s="16">
        <v>7681435</v>
      </c>
      <c r="D17" s="17">
        <v>459391.64</v>
      </c>
      <c r="E17" s="17">
        <v>444391.64</v>
      </c>
      <c r="F17" s="17">
        <v>459391.64</v>
      </c>
      <c r="G17" s="17">
        <v>459391.64</v>
      </c>
      <c r="H17" s="17">
        <v>459391.64</v>
      </c>
      <c r="I17" s="17">
        <v>426291.06</v>
      </c>
      <c r="J17" s="18">
        <f t="shared" si="2"/>
        <v>2708249.2600000002</v>
      </c>
      <c r="K17" s="6"/>
      <c r="L17" s="6"/>
    </row>
    <row r="18" spans="2:12" ht="33" x14ac:dyDescent="0.3">
      <c r="B18" s="19" t="s">
        <v>36</v>
      </c>
      <c r="C18" s="16">
        <v>600000</v>
      </c>
      <c r="D18" s="17">
        <v>0</v>
      </c>
      <c r="E18" s="17">
        <v>82500</v>
      </c>
      <c r="F18" s="17">
        <v>41250</v>
      </c>
      <c r="G18" s="17">
        <v>41250</v>
      </c>
      <c r="H18" s="17">
        <v>41250</v>
      </c>
      <c r="I18" s="17">
        <v>3397189.55</v>
      </c>
      <c r="J18" s="18">
        <f t="shared" si="2"/>
        <v>3603439.55</v>
      </c>
      <c r="K18" s="6"/>
      <c r="L18" s="6"/>
    </row>
    <row r="19" spans="2:12" ht="33" x14ac:dyDescent="0.3">
      <c r="B19" s="19" t="s">
        <v>5</v>
      </c>
      <c r="C19" s="16">
        <v>0</v>
      </c>
      <c r="D19" s="17">
        <v>0</v>
      </c>
      <c r="E19" s="17">
        <v>0</v>
      </c>
      <c r="F19" s="17">
        <v>0</v>
      </c>
      <c r="G19" s="17">
        <v>0</v>
      </c>
      <c r="H19" s="17">
        <v>0</v>
      </c>
      <c r="I19" s="17"/>
      <c r="J19" s="18">
        <f t="shared" si="2"/>
        <v>0</v>
      </c>
      <c r="K19" s="6"/>
      <c r="L19" s="6"/>
    </row>
    <row r="20" spans="2:12" ht="33.75" thickBot="1" x14ac:dyDescent="0.35">
      <c r="B20" s="31" t="s">
        <v>6</v>
      </c>
      <c r="C20" s="32">
        <v>37500260</v>
      </c>
      <c r="D20" s="33">
        <v>2927598.88</v>
      </c>
      <c r="E20" s="33">
        <v>2935892.6</v>
      </c>
      <c r="F20" s="33">
        <v>3223014.05</v>
      </c>
      <c r="G20" s="33">
        <v>3197285.34</v>
      </c>
      <c r="H20" s="33">
        <v>4612827.5</v>
      </c>
      <c r="I20" s="33">
        <v>0</v>
      </c>
      <c r="J20" s="34">
        <f t="shared" si="2"/>
        <v>16896618.370000001</v>
      </c>
      <c r="K20" s="6"/>
      <c r="L20" s="6"/>
    </row>
    <row r="21" spans="2:12" ht="30.75" thickBot="1" x14ac:dyDescent="0.3">
      <c r="B21" s="24" t="s">
        <v>7</v>
      </c>
      <c r="C21" s="30">
        <f>+C22+C23+C24+C25+C26+C27+C28+C29+C30</f>
        <v>37182219</v>
      </c>
      <c r="D21" s="30">
        <f t="shared" ref="D21:I21" si="3">+D22+D23+D24+D25+D26+D27+D28+D29+D30</f>
        <v>0</v>
      </c>
      <c r="E21" s="30">
        <f t="shared" si="3"/>
        <v>1099985.03</v>
      </c>
      <c r="F21" s="30">
        <f t="shared" si="3"/>
        <v>1802096.73</v>
      </c>
      <c r="G21" s="30">
        <f t="shared" si="3"/>
        <v>1737217.97</v>
      </c>
      <c r="H21" s="30">
        <f t="shared" si="3"/>
        <v>1343119.27</v>
      </c>
      <c r="I21" s="30">
        <f t="shared" si="3"/>
        <v>1896915.23</v>
      </c>
      <c r="J21" s="26">
        <f t="shared" si="2"/>
        <v>7879334.2300000004</v>
      </c>
      <c r="K21" s="6"/>
      <c r="L21" s="6"/>
    </row>
    <row r="22" spans="2:12" ht="16.5" x14ac:dyDescent="0.3">
      <c r="B22" s="27" t="s">
        <v>8</v>
      </c>
      <c r="C22" s="35">
        <v>9629478</v>
      </c>
      <c r="D22" s="29"/>
      <c r="E22" s="29">
        <v>908371.39</v>
      </c>
      <c r="F22" s="29">
        <v>1542516.73</v>
      </c>
      <c r="G22" s="29">
        <v>1334219.47</v>
      </c>
      <c r="H22" s="29">
        <v>659065.4</v>
      </c>
      <c r="I22" s="29">
        <v>980631.9</v>
      </c>
      <c r="J22" s="20">
        <f t="shared" si="2"/>
        <v>5424804.8900000006</v>
      </c>
      <c r="K22" s="6"/>
      <c r="L22" s="6"/>
    </row>
    <row r="23" spans="2:12" ht="33" x14ac:dyDescent="0.3">
      <c r="B23" s="19" t="s">
        <v>9</v>
      </c>
      <c r="C23" s="16">
        <v>2340160</v>
      </c>
      <c r="D23" s="17"/>
      <c r="E23" s="17">
        <v>0</v>
      </c>
      <c r="F23" s="17">
        <v>0</v>
      </c>
      <c r="G23" s="17">
        <v>0</v>
      </c>
      <c r="H23" s="17">
        <v>527254.27</v>
      </c>
      <c r="I23" s="17">
        <v>16983.330000000002</v>
      </c>
      <c r="J23" s="18">
        <f t="shared" si="2"/>
        <v>544237.6</v>
      </c>
      <c r="K23" s="6"/>
      <c r="L23" s="6"/>
    </row>
    <row r="24" spans="2:12" ht="16.5" x14ac:dyDescent="0.3">
      <c r="B24" s="19" t="s">
        <v>10</v>
      </c>
      <c r="C24" s="16">
        <v>2624000</v>
      </c>
      <c r="D24" s="17"/>
      <c r="E24" s="17">
        <v>0</v>
      </c>
      <c r="F24" s="17">
        <v>0</v>
      </c>
      <c r="G24" s="17">
        <v>122400</v>
      </c>
      <c r="H24" s="17">
        <v>0</v>
      </c>
      <c r="I24" s="17">
        <v>0</v>
      </c>
      <c r="J24" s="18">
        <f t="shared" si="2"/>
        <v>122400</v>
      </c>
      <c r="K24" s="6"/>
      <c r="L24" s="6"/>
    </row>
    <row r="25" spans="2:12" ht="33" x14ac:dyDescent="0.3">
      <c r="B25" s="19" t="s">
        <v>11</v>
      </c>
      <c r="C25" s="16">
        <v>869798</v>
      </c>
      <c r="D25" s="17"/>
      <c r="E25" s="17">
        <v>0</v>
      </c>
      <c r="F25" s="17">
        <v>0</v>
      </c>
      <c r="G25" s="17">
        <v>0</v>
      </c>
      <c r="H25" s="17">
        <v>0</v>
      </c>
      <c r="I25" s="17">
        <v>447700</v>
      </c>
      <c r="J25" s="18">
        <f t="shared" si="2"/>
        <v>447700</v>
      </c>
      <c r="K25" s="6"/>
      <c r="L25" s="6"/>
    </row>
    <row r="26" spans="2:12" ht="16.5" x14ac:dyDescent="0.3">
      <c r="B26" s="19" t="s">
        <v>12</v>
      </c>
      <c r="C26" s="16">
        <v>4278181</v>
      </c>
      <c r="D26" s="17"/>
      <c r="E26" s="17">
        <v>166029.54</v>
      </c>
      <c r="F26" s="17">
        <v>105000</v>
      </c>
      <c r="G26" s="17">
        <v>169000</v>
      </c>
      <c r="H26" s="17">
        <v>35000</v>
      </c>
      <c r="I26" s="17">
        <v>451600</v>
      </c>
      <c r="J26" s="18">
        <f t="shared" si="2"/>
        <v>926629.54</v>
      </c>
      <c r="K26" s="6"/>
      <c r="L26" s="6"/>
    </row>
    <row r="27" spans="2:12" ht="16.5" x14ac:dyDescent="0.3">
      <c r="B27" s="19" t="s">
        <v>13</v>
      </c>
      <c r="C27" s="16">
        <v>3000702</v>
      </c>
      <c r="D27" s="17"/>
      <c r="E27" s="17">
        <v>0</v>
      </c>
      <c r="F27" s="17">
        <v>0</v>
      </c>
      <c r="G27" s="17"/>
      <c r="H27" s="17">
        <v>0</v>
      </c>
      <c r="I27" s="17">
        <v>0</v>
      </c>
      <c r="J27" s="18">
        <f t="shared" si="2"/>
        <v>0</v>
      </c>
      <c r="K27" s="6"/>
      <c r="L27" s="6"/>
    </row>
    <row r="28" spans="2:12" ht="66" x14ac:dyDescent="0.3">
      <c r="B28" s="19" t="s">
        <v>14</v>
      </c>
      <c r="C28" s="16">
        <v>1855000</v>
      </c>
      <c r="D28" s="17"/>
      <c r="E28" s="17">
        <v>25584.1</v>
      </c>
      <c r="F28" s="17">
        <v>0</v>
      </c>
      <c r="G28" s="17"/>
      <c r="H28" s="17">
        <v>0</v>
      </c>
      <c r="I28" s="17">
        <v>0</v>
      </c>
      <c r="J28" s="18">
        <f t="shared" si="2"/>
        <v>25584.1</v>
      </c>
      <c r="K28" s="6"/>
      <c r="L28" s="6"/>
    </row>
    <row r="29" spans="2:12" ht="49.5" x14ac:dyDescent="0.3">
      <c r="B29" s="19" t="s">
        <v>15</v>
      </c>
      <c r="C29" s="16">
        <v>2584900</v>
      </c>
      <c r="D29" s="17"/>
      <c r="E29" s="17">
        <v>0</v>
      </c>
      <c r="F29" s="17">
        <v>154580</v>
      </c>
      <c r="G29" s="17">
        <v>111598.5</v>
      </c>
      <c r="H29" s="17">
        <v>121799.6</v>
      </c>
      <c r="I29" s="17">
        <v>0</v>
      </c>
      <c r="J29" s="18">
        <f t="shared" si="2"/>
        <v>387978.1</v>
      </c>
      <c r="K29" s="6"/>
      <c r="L29" s="6"/>
    </row>
    <row r="30" spans="2:12" ht="33.75" thickBot="1" x14ac:dyDescent="0.35">
      <c r="B30" s="31" t="s">
        <v>37</v>
      </c>
      <c r="C30" s="36">
        <v>10000000</v>
      </c>
      <c r="D30" s="33"/>
      <c r="E30" s="33">
        <v>0</v>
      </c>
      <c r="F30" s="33">
        <v>0</v>
      </c>
      <c r="G30" s="33"/>
      <c r="H30" s="33">
        <v>0</v>
      </c>
      <c r="I30" s="33">
        <v>0</v>
      </c>
      <c r="J30" s="34">
        <f t="shared" si="2"/>
        <v>0</v>
      </c>
      <c r="K30" s="6"/>
      <c r="L30" s="6"/>
    </row>
    <row r="31" spans="2:12" ht="15.75" thickBot="1" x14ac:dyDescent="0.3">
      <c r="B31" s="24" t="s">
        <v>16</v>
      </c>
      <c r="C31" s="30">
        <f>+C32+C33+C34+C35+C36+C37+C38+C39+C40</f>
        <v>112721816</v>
      </c>
      <c r="D31" s="37"/>
      <c r="E31" s="37">
        <v>0</v>
      </c>
      <c r="F31" s="37">
        <v>0</v>
      </c>
      <c r="G31" s="37"/>
      <c r="H31" s="37">
        <v>0</v>
      </c>
      <c r="I31" s="37">
        <f>+I38+I40</f>
        <v>51641.91</v>
      </c>
      <c r="J31" s="26">
        <f t="shared" si="2"/>
        <v>51641.91</v>
      </c>
      <c r="K31" s="6"/>
      <c r="L31" s="6"/>
    </row>
    <row r="32" spans="2:12" ht="33" x14ac:dyDescent="0.3">
      <c r="B32" s="27" t="s">
        <v>17</v>
      </c>
      <c r="C32" s="28">
        <v>68060807</v>
      </c>
      <c r="D32" s="29"/>
      <c r="E32" s="29">
        <v>0</v>
      </c>
      <c r="F32" s="29">
        <v>0</v>
      </c>
      <c r="G32" s="29"/>
      <c r="H32" s="29">
        <v>0</v>
      </c>
      <c r="I32" s="29">
        <v>0</v>
      </c>
      <c r="J32" s="20">
        <f t="shared" si="2"/>
        <v>0</v>
      </c>
      <c r="K32" s="6"/>
      <c r="L32" s="6"/>
    </row>
    <row r="33" spans="2:12" ht="16.5" x14ac:dyDescent="0.3">
      <c r="B33" s="19" t="s">
        <v>18</v>
      </c>
      <c r="C33" s="16">
        <v>1550000</v>
      </c>
      <c r="D33" s="17"/>
      <c r="E33" s="17">
        <v>0</v>
      </c>
      <c r="F33" s="17">
        <v>0</v>
      </c>
      <c r="G33" s="17"/>
      <c r="H33" s="17">
        <v>0</v>
      </c>
      <c r="I33" s="17">
        <v>0</v>
      </c>
      <c r="J33" s="18">
        <f t="shared" si="2"/>
        <v>0</v>
      </c>
      <c r="K33" s="6"/>
      <c r="L33" s="6"/>
    </row>
    <row r="34" spans="2:12" ht="33" x14ac:dyDescent="0.3">
      <c r="B34" s="19" t="s">
        <v>19</v>
      </c>
      <c r="C34" s="16">
        <v>0</v>
      </c>
      <c r="D34" s="17"/>
      <c r="E34" s="17">
        <v>0</v>
      </c>
      <c r="F34" s="17">
        <v>0</v>
      </c>
      <c r="G34" s="17"/>
      <c r="H34" s="17">
        <v>0</v>
      </c>
      <c r="I34" s="17">
        <v>0</v>
      </c>
      <c r="J34" s="18">
        <f t="shared" si="2"/>
        <v>0</v>
      </c>
      <c r="K34" s="6"/>
      <c r="L34" s="6"/>
    </row>
    <row r="35" spans="2:12" ht="33" x14ac:dyDescent="0.3">
      <c r="B35" s="19" t="s">
        <v>20</v>
      </c>
      <c r="C35" s="16">
        <v>13996000</v>
      </c>
      <c r="D35" s="17"/>
      <c r="E35" s="17">
        <v>0</v>
      </c>
      <c r="F35" s="17">
        <v>0</v>
      </c>
      <c r="G35" s="17"/>
      <c r="H35" s="17">
        <v>0</v>
      </c>
      <c r="I35" s="17">
        <v>0</v>
      </c>
      <c r="J35" s="18">
        <f t="shared" si="2"/>
        <v>0</v>
      </c>
      <c r="K35" s="6"/>
      <c r="L35" s="6"/>
    </row>
    <row r="36" spans="2:12" ht="33" x14ac:dyDescent="0.3">
      <c r="B36" s="19" t="s">
        <v>21</v>
      </c>
      <c r="C36" s="16">
        <v>558730</v>
      </c>
      <c r="D36" s="17"/>
      <c r="E36" s="17">
        <v>0</v>
      </c>
      <c r="F36" s="17">
        <v>0</v>
      </c>
      <c r="G36" s="17"/>
      <c r="H36" s="17">
        <v>0</v>
      </c>
      <c r="I36" s="17">
        <v>0</v>
      </c>
      <c r="J36" s="18">
        <f t="shared" si="2"/>
        <v>0</v>
      </c>
      <c r="K36" s="6"/>
      <c r="L36" s="6"/>
    </row>
    <row r="37" spans="2:12" ht="49.5" x14ac:dyDescent="0.3">
      <c r="B37" s="19" t="s">
        <v>22</v>
      </c>
      <c r="C37" s="16">
        <v>40000</v>
      </c>
      <c r="D37" s="17"/>
      <c r="E37" s="17">
        <v>0</v>
      </c>
      <c r="F37" s="17">
        <v>0</v>
      </c>
      <c r="G37" s="17"/>
      <c r="H37" s="17">
        <v>0</v>
      </c>
      <c r="I37" s="17">
        <v>0</v>
      </c>
      <c r="J37" s="18">
        <f t="shared" si="2"/>
        <v>0</v>
      </c>
      <c r="K37" s="6"/>
      <c r="L37" s="6"/>
    </row>
    <row r="38" spans="2:12" ht="49.5" x14ac:dyDescent="0.3">
      <c r="B38" s="19" t="s">
        <v>23</v>
      </c>
      <c r="C38" s="16">
        <v>9284564</v>
      </c>
      <c r="D38" s="17"/>
      <c r="E38" s="17">
        <v>0</v>
      </c>
      <c r="F38" s="17">
        <v>0</v>
      </c>
      <c r="G38" s="17"/>
      <c r="H38" s="17">
        <v>0</v>
      </c>
      <c r="I38" s="17">
        <v>24260.01</v>
      </c>
      <c r="J38" s="18">
        <f t="shared" si="2"/>
        <v>24260.01</v>
      </c>
      <c r="K38" s="6"/>
      <c r="L38" s="6"/>
    </row>
    <row r="39" spans="2:12" ht="66" x14ac:dyDescent="0.3">
      <c r="B39" s="19" t="s">
        <v>38</v>
      </c>
      <c r="C39" s="16">
        <v>0</v>
      </c>
      <c r="D39" s="17"/>
      <c r="E39" s="17">
        <v>0</v>
      </c>
      <c r="F39" s="17">
        <v>0</v>
      </c>
      <c r="G39" s="17"/>
      <c r="H39" s="17">
        <v>0</v>
      </c>
      <c r="I39" s="17">
        <v>0</v>
      </c>
      <c r="J39" s="18">
        <f t="shared" si="2"/>
        <v>0</v>
      </c>
      <c r="K39" s="6"/>
      <c r="L39" s="6"/>
    </row>
    <row r="40" spans="2:12" ht="33.75" thickBot="1" x14ac:dyDescent="0.35">
      <c r="B40" s="31" t="s">
        <v>24</v>
      </c>
      <c r="C40" s="32">
        <v>19231715</v>
      </c>
      <c r="D40" s="33"/>
      <c r="E40" s="33">
        <v>0</v>
      </c>
      <c r="F40" s="33">
        <v>0</v>
      </c>
      <c r="G40" s="33"/>
      <c r="H40" s="33">
        <v>0</v>
      </c>
      <c r="I40" s="33">
        <v>27381.9</v>
      </c>
      <c r="J40" s="34">
        <f t="shared" si="2"/>
        <v>27381.9</v>
      </c>
      <c r="K40" s="6"/>
      <c r="L40" s="6"/>
    </row>
    <row r="41" spans="2:12" ht="30.75" thickBot="1" x14ac:dyDescent="0.3">
      <c r="B41" s="24" t="s">
        <v>25</v>
      </c>
      <c r="C41" s="30">
        <f>+C42+C47</f>
        <v>212971022</v>
      </c>
      <c r="D41" s="30">
        <f t="shared" ref="D41:I41" si="4">+D42+D47</f>
        <v>0</v>
      </c>
      <c r="E41" s="30">
        <f t="shared" si="4"/>
        <v>27816457.800000001</v>
      </c>
      <c r="F41" s="30">
        <f t="shared" si="4"/>
        <v>6553654.0599999996</v>
      </c>
      <c r="G41" s="30">
        <f t="shared" si="4"/>
        <v>17343202.100000001</v>
      </c>
      <c r="H41" s="30">
        <f t="shared" si="4"/>
        <v>12712209.18</v>
      </c>
      <c r="I41" s="30">
        <f t="shared" si="4"/>
        <v>28124937.670000002</v>
      </c>
      <c r="J41" s="26">
        <f t="shared" si="2"/>
        <v>92550460.810000002</v>
      </c>
      <c r="K41" s="6"/>
      <c r="L41" s="6"/>
    </row>
    <row r="42" spans="2:12" ht="49.5" x14ac:dyDescent="0.25">
      <c r="B42" s="27" t="s">
        <v>26</v>
      </c>
      <c r="C42" s="28">
        <v>212471022</v>
      </c>
      <c r="D42" s="28"/>
      <c r="E42" s="28">
        <v>27816457.800000001</v>
      </c>
      <c r="F42" s="28">
        <v>6553654.0599999996</v>
      </c>
      <c r="G42" s="28">
        <v>17343202.100000001</v>
      </c>
      <c r="H42" s="28">
        <v>12712209.18</v>
      </c>
      <c r="I42" s="28">
        <v>28124937.670000002</v>
      </c>
      <c r="J42" s="20">
        <f t="shared" si="2"/>
        <v>92550460.810000002</v>
      </c>
      <c r="K42" s="6"/>
      <c r="L42" s="6"/>
    </row>
    <row r="43" spans="2:12" ht="49.5" x14ac:dyDescent="0.3">
      <c r="B43" s="19" t="s">
        <v>39</v>
      </c>
      <c r="C43" s="16">
        <v>0</v>
      </c>
      <c r="D43" s="17"/>
      <c r="E43" s="17"/>
      <c r="F43" s="17"/>
      <c r="G43" s="17"/>
      <c r="H43" s="17"/>
      <c r="I43" s="17"/>
      <c r="J43" s="18">
        <f t="shared" si="2"/>
        <v>0</v>
      </c>
      <c r="K43" s="6"/>
      <c r="L43" s="6"/>
    </row>
    <row r="44" spans="2:12" ht="49.5" x14ac:dyDescent="0.3">
      <c r="B44" s="19" t="s">
        <v>40</v>
      </c>
      <c r="C44" s="16">
        <v>0</v>
      </c>
      <c r="D44" s="17"/>
      <c r="E44" s="17"/>
      <c r="F44" s="17"/>
      <c r="G44" s="17"/>
      <c r="H44" s="17"/>
      <c r="I44" s="17"/>
      <c r="J44" s="18">
        <f t="shared" si="2"/>
        <v>0</v>
      </c>
      <c r="K44" s="6"/>
      <c r="L44" s="6"/>
    </row>
    <row r="45" spans="2:12" ht="49.5" x14ac:dyDescent="0.3">
      <c r="B45" s="19" t="s">
        <v>41</v>
      </c>
      <c r="C45" s="16">
        <v>0</v>
      </c>
      <c r="D45" s="17"/>
      <c r="E45" s="17"/>
      <c r="F45" s="17"/>
      <c r="G45" s="17"/>
      <c r="H45" s="17"/>
      <c r="I45" s="17"/>
      <c r="J45" s="18">
        <f t="shared" si="2"/>
        <v>0</v>
      </c>
      <c r="K45" s="6"/>
      <c r="L45" s="6"/>
    </row>
    <row r="46" spans="2:12" ht="49.5" x14ac:dyDescent="0.3">
      <c r="B46" s="19" t="s">
        <v>42</v>
      </c>
      <c r="C46" s="16">
        <v>0</v>
      </c>
      <c r="D46" s="17"/>
      <c r="E46" s="17"/>
      <c r="F46" s="17"/>
      <c r="G46" s="17"/>
      <c r="H46" s="17"/>
      <c r="I46" s="17"/>
      <c r="J46" s="18">
        <f t="shared" si="2"/>
        <v>0</v>
      </c>
      <c r="K46" s="6"/>
      <c r="L46" s="6"/>
    </row>
    <row r="47" spans="2:12" ht="49.5" x14ac:dyDescent="0.3">
      <c r="B47" s="19" t="s">
        <v>27</v>
      </c>
      <c r="C47" s="16">
        <v>500000</v>
      </c>
      <c r="D47" s="17"/>
      <c r="E47" s="17"/>
      <c r="F47" s="17"/>
      <c r="G47" s="17"/>
      <c r="H47" s="17"/>
      <c r="I47" s="17"/>
      <c r="J47" s="18">
        <f t="shared" si="2"/>
        <v>0</v>
      </c>
      <c r="K47" s="6"/>
      <c r="L47" s="6"/>
    </row>
    <row r="48" spans="2:12" ht="50.25" thickBot="1" x14ac:dyDescent="0.35">
      <c r="B48" s="31" t="s">
        <v>43</v>
      </c>
      <c r="C48" s="38"/>
      <c r="D48" s="33"/>
      <c r="E48" s="33"/>
      <c r="F48" s="33"/>
      <c r="G48" s="33"/>
      <c r="H48" s="33"/>
      <c r="I48" s="33"/>
      <c r="J48" s="34">
        <f t="shared" si="2"/>
        <v>0</v>
      </c>
      <c r="K48" s="6"/>
      <c r="L48" s="6"/>
    </row>
    <row r="49" spans="2:12" ht="30.75" thickBot="1" x14ac:dyDescent="0.35">
      <c r="B49" s="24" t="s">
        <v>44</v>
      </c>
      <c r="C49" s="39"/>
      <c r="D49" s="40"/>
      <c r="E49" s="40"/>
      <c r="F49" s="40"/>
      <c r="G49" s="40"/>
      <c r="H49" s="40"/>
      <c r="I49" s="40"/>
      <c r="J49" s="26">
        <f t="shared" si="2"/>
        <v>0</v>
      </c>
      <c r="K49" s="6"/>
      <c r="L49" s="6"/>
    </row>
    <row r="50" spans="2:12" ht="33" x14ac:dyDescent="0.3">
      <c r="B50" s="27" t="s">
        <v>45</v>
      </c>
      <c r="C50" s="28"/>
      <c r="D50" s="29"/>
      <c r="E50" s="29"/>
      <c r="F50" s="29"/>
      <c r="G50" s="29"/>
      <c r="H50" s="29"/>
      <c r="I50" s="29"/>
      <c r="J50" s="20">
        <f t="shared" si="2"/>
        <v>0</v>
      </c>
      <c r="K50" s="6"/>
      <c r="L50" s="6"/>
    </row>
    <row r="51" spans="2:12" ht="49.5" x14ac:dyDescent="0.3">
      <c r="B51" s="19" t="s">
        <v>46</v>
      </c>
      <c r="C51" s="16"/>
      <c r="D51" s="17"/>
      <c r="E51" s="17"/>
      <c r="F51" s="17"/>
      <c r="G51" s="17"/>
      <c r="H51" s="17"/>
      <c r="I51" s="17"/>
      <c r="J51" s="18">
        <f t="shared" si="2"/>
        <v>0</v>
      </c>
      <c r="K51" s="6"/>
      <c r="L51" s="6"/>
    </row>
    <row r="52" spans="2:12" ht="49.5" x14ac:dyDescent="0.3">
      <c r="B52" s="19" t="s">
        <v>47</v>
      </c>
      <c r="C52" s="16"/>
      <c r="D52" s="17"/>
      <c r="E52" s="17"/>
      <c r="F52" s="17"/>
      <c r="G52" s="17"/>
      <c r="H52" s="17"/>
      <c r="I52" s="17"/>
      <c r="J52" s="18">
        <f t="shared" si="2"/>
        <v>0</v>
      </c>
      <c r="K52" s="6"/>
      <c r="L52" s="6"/>
    </row>
    <row r="53" spans="2:12" ht="49.5" x14ac:dyDescent="0.3">
      <c r="B53" s="19" t="s">
        <v>48</v>
      </c>
      <c r="C53" s="16"/>
      <c r="D53" s="17"/>
      <c r="E53" s="17"/>
      <c r="F53" s="17"/>
      <c r="G53" s="17"/>
      <c r="H53" s="17"/>
      <c r="I53" s="17"/>
      <c r="J53" s="18">
        <f t="shared" si="2"/>
        <v>0</v>
      </c>
      <c r="K53" s="6"/>
      <c r="L53" s="6"/>
    </row>
    <row r="54" spans="2:12" ht="49.5" x14ac:dyDescent="0.3">
      <c r="B54" s="19" t="s">
        <v>49</v>
      </c>
      <c r="C54" s="16"/>
      <c r="D54" s="17"/>
      <c r="E54" s="17"/>
      <c r="F54" s="17"/>
      <c r="G54" s="17"/>
      <c r="H54" s="17"/>
      <c r="I54" s="17"/>
      <c r="J54" s="18">
        <f t="shared" si="2"/>
        <v>0</v>
      </c>
      <c r="K54" s="6"/>
      <c r="L54" s="6"/>
    </row>
    <row r="55" spans="2:12" ht="33" x14ac:dyDescent="0.3">
      <c r="B55" s="19" t="s">
        <v>50</v>
      </c>
      <c r="C55" s="16"/>
      <c r="D55" s="17"/>
      <c r="E55" s="17"/>
      <c r="F55" s="17"/>
      <c r="G55" s="17"/>
      <c r="H55" s="17"/>
      <c r="I55" s="17"/>
      <c r="J55" s="18">
        <f t="shared" si="2"/>
        <v>0</v>
      </c>
      <c r="K55" s="6"/>
      <c r="L55" s="6"/>
    </row>
    <row r="56" spans="2:12" ht="50.25" thickBot="1" x14ac:dyDescent="0.35">
      <c r="B56" s="31" t="s">
        <v>51</v>
      </c>
      <c r="C56" s="41"/>
      <c r="D56" s="33"/>
      <c r="E56" s="33"/>
      <c r="F56" s="33"/>
      <c r="G56" s="33"/>
      <c r="H56" s="33"/>
      <c r="I56" s="33"/>
      <c r="J56" s="34">
        <f t="shared" si="2"/>
        <v>0</v>
      </c>
      <c r="K56" s="6"/>
      <c r="L56" s="6"/>
    </row>
    <row r="57" spans="2:12" ht="30.75" thickBot="1" x14ac:dyDescent="0.3">
      <c r="B57" s="24" t="s">
        <v>28</v>
      </c>
      <c r="C57" s="30">
        <f>+C58+C59+C60+C61+C62+C63+C65</f>
        <v>13637674</v>
      </c>
      <c r="D57" s="37"/>
      <c r="E57" s="37"/>
      <c r="F57" s="37"/>
      <c r="G57" s="37">
        <f>+G63</f>
        <v>71607.600000000006</v>
      </c>
      <c r="H57" s="37">
        <f>+H63</f>
        <v>0</v>
      </c>
      <c r="I57" s="37"/>
      <c r="J57" s="26">
        <f t="shared" si="2"/>
        <v>71607.600000000006</v>
      </c>
      <c r="K57" s="6"/>
      <c r="L57" s="6"/>
    </row>
    <row r="58" spans="2:12" ht="16.5" x14ac:dyDescent="0.3">
      <c r="B58" s="27" t="s">
        <v>29</v>
      </c>
      <c r="C58" s="28">
        <v>800000</v>
      </c>
      <c r="D58" s="29"/>
      <c r="E58" s="29"/>
      <c r="F58" s="29"/>
      <c r="G58" s="29"/>
      <c r="H58" s="29"/>
      <c r="I58" s="29"/>
      <c r="J58" s="20">
        <f t="shared" si="2"/>
        <v>0</v>
      </c>
      <c r="K58" s="6"/>
      <c r="L58" s="6"/>
    </row>
    <row r="59" spans="2:12" ht="33" x14ac:dyDescent="0.3">
      <c r="B59" s="19" t="s">
        <v>30</v>
      </c>
      <c r="C59" s="16">
        <v>350000</v>
      </c>
      <c r="D59" s="17"/>
      <c r="E59" s="17"/>
      <c r="F59" s="17"/>
      <c r="G59" s="17"/>
      <c r="H59" s="17"/>
      <c r="I59" s="17"/>
      <c r="J59" s="18">
        <f t="shared" si="2"/>
        <v>0</v>
      </c>
      <c r="K59" s="6"/>
      <c r="L59" s="6"/>
    </row>
    <row r="60" spans="2:12" ht="33" x14ac:dyDescent="0.3">
      <c r="B60" s="19" t="s">
        <v>31</v>
      </c>
      <c r="C60" s="16">
        <v>172874</v>
      </c>
      <c r="D60" s="17"/>
      <c r="E60" s="17"/>
      <c r="F60" s="17"/>
      <c r="G60" s="17"/>
      <c r="H60" s="17"/>
      <c r="I60" s="17"/>
      <c r="J60" s="18">
        <f t="shared" si="2"/>
        <v>0</v>
      </c>
      <c r="K60" s="6"/>
      <c r="L60" s="6"/>
    </row>
    <row r="61" spans="2:12" ht="49.5" x14ac:dyDescent="0.3">
      <c r="B61" s="19" t="s">
        <v>32</v>
      </c>
      <c r="C61" s="16">
        <v>11504800</v>
      </c>
      <c r="D61" s="17"/>
      <c r="E61" s="17"/>
      <c r="F61" s="17"/>
      <c r="G61" s="17"/>
      <c r="H61" s="17"/>
      <c r="I61" s="17"/>
      <c r="J61" s="18">
        <f t="shared" si="2"/>
        <v>0</v>
      </c>
      <c r="K61" s="6"/>
      <c r="L61" s="6"/>
    </row>
    <row r="62" spans="2:12" ht="33" x14ac:dyDescent="0.3">
      <c r="B62" s="19" t="s">
        <v>33</v>
      </c>
      <c r="C62" s="16">
        <v>450000</v>
      </c>
      <c r="D62" s="17"/>
      <c r="E62" s="17"/>
      <c r="F62" s="17"/>
      <c r="G62" s="17"/>
      <c r="H62" s="17"/>
      <c r="I62" s="17"/>
      <c r="J62" s="18">
        <f t="shared" si="2"/>
        <v>0</v>
      </c>
      <c r="K62" s="6"/>
      <c r="L62" s="6"/>
    </row>
    <row r="63" spans="2:12" ht="33" x14ac:dyDescent="0.3">
      <c r="B63" s="19" t="s">
        <v>52</v>
      </c>
      <c r="C63" s="16">
        <v>50000</v>
      </c>
      <c r="D63" s="17"/>
      <c r="E63" s="17"/>
      <c r="F63" s="17"/>
      <c r="G63" s="17">
        <v>71607.600000000006</v>
      </c>
      <c r="H63" s="17"/>
      <c r="I63" s="17"/>
      <c r="J63" s="18">
        <f t="shared" si="2"/>
        <v>71607.600000000006</v>
      </c>
      <c r="K63" s="6"/>
      <c r="L63" s="6"/>
    </row>
    <row r="64" spans="2:12" ht="33" x14ac:dyDescent="0.3">
      <c r="B64" s="19" t="s">
        <v>53</v>
      </c>
      <c r="C64" s="16">
        <v>0</v>
      </c>
      <c r="D64" s="17"/>
      <c r="E64" s="17"/>
      <c r="F64" s="17"/>
      <c r="G64" s="17"/>
      <c r="H64" s="17"/>
      <c r="I64" s="17"/>
      <c r="J64" s="18">
        <f t="shared" si="2"/>
        <v>0</v>
      </c>
      <c r="K64" s="6"/>
      <c r="L64" s="6"/>
    </row>
    <row r="65" spans="2:12" ht="16.5" x14ac:dyDescent="0.3">
      <c r="B65" s="19" t="s">
        <v>34</v>
      </c>
      <c r="C65" s="16">
        <v>310000</v>
      </c>
      <c r="D65" s="17"/>
      <c r="E65" s="17"/>
      <c r="F65" s="17"/>
      <c r="G65" s="17"/>
      <c r="H65" s="17"/>
      <c r="I65" s="17"/>
      <c r="J65" s="18">
        <f t="shared" si="2"/>
        <v>0</v>
      </c>
      <c r="K65" s="6"/>
      <c r="L65" s="6"/>
    </row>
    <row r="66" spans="2:12" ht="50.25" thickBot="1" x14ac:dyDescent="0.35">
      <c r="B66" s="31" t="s">
        <v>54</v>
      </c>
      <c r="C66" s="41">
        <v>0</v>
      </c>
      <c r="D66" s="33"/>
      <c r="E66" s="33"/>
      <c r="F66" s="33"/>
      <c r="G66" s="33"/>
      <c r="H66" s="33"/>
      <c r="I66" s="33"/>
      <c r="J66" s="34">
        <f t="shared" si="2"/>
        <v>0</v>
      </c>
      <c r="K66" s="6"/>
      <c r="L66" s="6"/>
    </row>
    <row r="67" spans="2:12" ht="17.25" thickBot="1" x14ac:dyDescent="0.35">
      <c r="B67" s="24" t="s">
        <v>55</v>
      </c>
      <c r="C67" s="30">
        <v>500000</v>
      </c>
      <c r="D67" s="40"/>
      <c r="E67" s="40"/>
      <c r="F67" s="40"/>
      <c r="G67" s="40"/>
      <c r="H67" s="40"/>
      <c r="I67" s="40"/>
      <c r="J67" s="26">
        <f t="shared" si="2"/>
        <v>0</v>
      </c>
      <c r="K67" s="6"/>
      <c r="L67" s="6"/>
    </row>
    <row r="68" spans="2:12" ht="16.5" x14ac:dyDescent="0.3">
      <c r="B68" s="27" t="s">
        <v>56</v>
      </c>
      <c r="C68" s="28">
        <v>500000</v>
      </c>
      <c r="D68" s="29"/>
      <c r="E68" s="29"/>
      <c r="F68" s="29"/>
      <c r="G68" s="29"/>
      <c r="H68" s="29"/>
      <c r="I68" s="29"/>
      <c r="J68" s="20">
        <f t="shared" si="2"/>
        <v>0</v>
      </c>
      <c r="K68" s="6"/>
      <c r="L68" s="6"/>
    </row>
    <row r="69" spans="2:12" ht="16.5" x14ac:dyDescent="0.3">
      <c r="B69" s="19" t="s">
        <v>57</v>
      </c>
      <c r="C69" s="16"/>
      <c r="D69" s="17"/>
      <c r="E69" s="17"/>
      <c r="F69" s="17"/>
      <c r="G69" s="17"/>
      <c r="H69" s="17"/>
      <c r="I69" s="17"/>
      <c r="J69" s="18">
        <f t="shared" si="2"/>
        <v>0</v>
      </c>
      <c r="K69" s="6"/>
      <c r="L69" s="6"/>
    </row>
    <row r="70" spans="2:12" ht="33" x14ac:dyDescent="0.3">
      <c r="B70" s="19" t="s">
        <v>58</v>
      </c>
      <c r="C70" s="16"/>
      <c r="D70" s="17"/>
      <c r="E70" s="17"/>
      <c r="F70" s="17"/>
      <c r="G70" s="17"/>
      <c r="H70" s="17"/>
      <c r="I70" s="17"/>
      <c r="J70" s="18">
        <f t="shared" si="2"/>
        <v>0</v>
      </c>
      <c r="K70" s="6"/>
      <c r="L70" s="6"/>
    </row>
    <row r="71" spans="2:12" ht="66.75" thickBot="1" x14ac:dyDescent="0.35">
      <c r="B71" s="31" t="s">
        <v>59</v>
      </c>
      <c r="C71" s="32"/>
      <c r="D71" s="33"/>
      <c r="E71" s="33"/>
      <c r="F71" s="33"/>
      <c r="G71" s="33"/>
      <c r="H71" s="33"/>
      <c r="I71" s="33"/>
      <c r="J71" s="34">
        <f t="shared" si="2"/>
        <v>0</v>
      </c>
      <c r="K71" s="6"/>
      <c r="L71" s="6"/>
    </row>
    <row r="72" spans="2:12" ht="45.75" thickBot="1" x14ac:dyDescent="0.35">
      <c r="B72" s="24" t="s">
        <v>60</v>
      </c>
      <c r="C72" s="42"/>
      <c r="D72" s="40"/>
      <c r="E72" s="40"/>
      <c r="F72" s="40"/>
      <c r="G72" s="40"/>
      <c r="H72" s="40"/>
      <c r="I72" s="40"/>
      <c r="J72" s="26">
        <f t="shared" si="2"/>
        <v>0</v>
      </c>
      <c r="K72" s="6"/>
      <c r="L72" s="6"/>
    </row>
    <row r="73" spans="2:12" ht="33" x14ac:dyDescent="0.3">
      <c r="B73" s="27" t="s">
        <v>61</v>
      </c>
      <c r="C73" s="28"/>
      <c r="D73" s="29"/>
      <c r="E73" s="29"/>
      <c r="F73" s="29"/>
      <c r="G73" s="29"/>
      <c r="H73" s="29"/>
      <c r="I73" s="29"/>
      <c r="J73" s="20">
        <f t="shared" si="2"/>
        <v>0</v>
      </c>
      <c r="K73" s="6"/>
      <c r="L73" s="6"/>
    </row>
    <row r="74" spans="2:12" ht="50.25" thickBot="1" x14ac:dyDescent="0.35">
      <c r="B74" s="31" t="s">
        <v>62</v>
      </c>
      <c r="C74" s="32"/>
      <c r="D74" s="33"/>
      <c r="E74" s="33"/>
      <c r="F74" s="33"/>
      <c r="G74" s="33"/>
      <c r="H74" s="33"/>
      <c r="I74" s="33"/>
      <c r="J74" s="34">
        <f t="shared" si="2"/>
        <v>0</v>
      </c>
      <c r="K74" s="6"/>
      <c r="L74" s="6"/>
    </row>
    <row r="75" spans="2:12" ht="17.25" thickBot="1" x14ac:dyDescent="0.35">
      <c r="B75" s="24" t="s">
        <v>63</v>
      </c>
      <c r="C75" s="39"/>
      <c r="D75" s="40"/>
      <c r="E75" s="40"/>
      <c r="F75" s="40"/>
      <c r="G75" s="40"/>
      <c r="H75" s="40"/>
      <c r="I75" s="40"/>
      <c r="J75" s="26">
        <f t="shared" si="2"/>
        <v>0</v>
      </c>
      <c r="K75" s="6"/>
      <c r="L75" s="6"/>
    </row>
    <row r="76" spans="2:12" ht="33" x14ac:dyDescent="0.3">
      <c r="B76" s="27" t="s">
        <v>64</v>
      </c>
      <c r="C76" s="28"/>
      <c r="D76" s="29"/>
      <c r="E76" s="29"/>
      <c r="F76" s="29"/>
      <c r="G76" s="29"/>
      <c r="H76" s="29"/>
      <c r="I76" s="29"/>
      <c r="J76" s="20">
        <f t="shared" si="2"/>
        <v>0</v>
      </c>
      <c r="K76" s="6"/>
      <c r="L76" s="6"/>
    </row>
    <row r="77" spans="2:12" ht="33" x14ac:dyDescent="0.3">
      <c r="B77" s="19" t="s">
        <v>65</v>
      </c>
      <c r="C77" s="16"/>
      <c r="D77" s="17"/>
      <c r="E77" s="17"/>
      <c r="F77" s="17"/>
      <c r="G77" s="17"/>
      <c r="H77" s="17"/>
      <c r="I77" s="17"/>
      <c r="J77" s="18">
        <f t="shared" si="2"/>
        <v>0</v>
      </c>
      <c r="K77" s="6"/>
      <c r="L77" s="6"/>
    </row>
    <row r="78" spans="2:12" ht="50.25" thickBot="1" x14ac:dyDescent="0.35">
      <c r="B78" s="31" t="s">
        <v>66</v>
      </c>
      <c r="C78" s="32"/>
      <c r="D78" s="33"/>
      <c r="E78" s="33"/>
      <c r="F78" s="33"/>
      <c r="G78" s="33"/>
      <c r="H78" s="33"/>
      <c r="I78" s="33"/>
      <c r="J78" s="34">
        <f t="shared" si="2"/>
        <v>0</v>
      </c>
      <c r="K78" s="6"/>
      <c r="L78" s="6"/>
    </row>
    <row r="79" spans="2:12" ht="17.25" thickBot="1" x14ac:dyDescent="0.35">
      <c r="B79" s="43" t="s">
        <v>35</v>
      </c>
      <c r="C79" s="44"/>
      <c r="D79" s="40"/>
      <c r="E79" s="40"/>
      <c r="F79" s="40"/>
      <c r="G79" s="40"/>
      <c r="H79" s="40"/>
      <c r="I79" s="40"/>
      <c r="J79" s="26">
        <f t="shared" ref="J79:J91" si="5">SUM(D79:I79)</f>
        <v>0</v>
      </c>
      <c r="K79" s="6"/>
      <c r="L79" s="6"/>
    </row>
    <row r="80" spans="2:12" ht="17.25" thickBot="1" x14ac:dyDescent="0.35">
      <c r="B80" s="45"/>
      <c r="C80" s="46"/>
      <c r="D80" s="47"/>
      <c r="E80" s="47"/>
      <c r="F80" s="47"/>
      <c r="G80" s="47"/>
      <c r="H80" s="47"/>
      <c r="I80" s="47"/>
      <c r="J80" s="48">
        <f t="shared" si="5"/>
        <v>0</v>
      </c>
      <c r="K80" s="6"/>
      <c r="L80" s="6"/>
    </row>
    <row r="81" spans="2:12" ht="17.25" thickBot="1" x14ac:dyDescent="0.35">
      <c r="B81" s="24" t="s">
        <v>67</v>
      </c>
      <c r="C81" s="42"/>
      <c r="D81" s="40"/>
      <c r="E81" s="40"/>
      <c r="F81" s="40"/>
      <c r="G81" s="40"/>
      <c r="H81" s="40"/>
      <c r="I81" s="40"/>
      <c r="J81" s="26">
        <f t="shared" si="5"/>
        <v>0</v>
      </c>
      <c r="K81" s="6"/>
      <c r="L81" s="6"/>
    </row>
    <row r="82" spans="2:12" ht="30.75" thickBot="1" x14ac:dyDescent="0.35">
      <c r="B82" s="24" t="s">
        <v>68</v>
      </c>
      <c r="C82" s="42"/>
      <c r="D82" s="40"/>
      <c r="E82" s="40"/>
      <c r="F82" s="40"/>
      <c r="G82" s="40"/>
      <c r="H82" s="40"/>
      <c r="I82" s="40"/>
      <c r="J82" s="26">
        <f t="shared" si="5"/>
        <v>0</v>
      </c>
      <c r="K82" s="6"/>
      <c r="L82" s="6"/>
    </row>
    <row r="83" spans="2:12" ht="33" x14ac:dyDescent="0.3">
      <c r="B83" s="27" t="s">
        <v>69</v>
      </c>
      <c r="C83" s="28"/>
      <c r="D83" s="29"/>
      <c r="E83" s="29"/>
      <c r="F83" s="29"/>
      <c r="G83" s="29"/>
      <c r="H83" s="29"/>
      <c r="I83" s="29"/>
      <c r="J83" s="20">
        <f t="shared" si="5"/>
        <v>0</v>
      </c>
      <c r="K83" s="6"/>
      <c r="L83" s="6"/>
    </row>
    <row r="84" spans="2:12" ht="33.75" thickBot="1" x14ac:dyDescent="0.35">
      <c r="B84" s="31" t="s">
        <v>70</v>
      </c>
      <c r="C84" s="32"/>
      <c r="D84" s="33"/>
      <c r="E84" s="33"/>
      <c r="F84" s="33"/>
      <c r="G84" s="33"/>
      <c r="H84" s="33"/>
      <c r="I84" s="33"/>
      <c r="J84" s="34">
        <f t="shared" si="5"/>
        <v>0</v>
      </c>
      <c r="K84" s="6"/>
      <c r="L84" s="6"/>
    </row>
    <row r="85" spans="2:12" ht="17.25" thickBot="1" x14ac:dyDescent="0.35">
      <c r="B85" s="24" t="s">
        <v>71</v>
      </c>
      <c r="C85" s="42"/>
      <c r="D85" s="40"/>
      <c r="E85" s="40"/>
      <c r="F85" s="40"/>
      <c r="G85" s="40"/>
      <c r="H85" s="40"/>
      <c r="I85" s="40"/>
      <c r="J85" s="26">
        <f t="shared" si="5"/>
        <v>0</v>
      </c>
      <c r="K85" s="6"/>
      <c r="L85" s="6"/>
    </row>
    <row r="86" spans="2:12" ht="33" x14ac:dyDescent="0.3">
      <c r="B86" s="27" t="s">
        <v>72</v>
      </c>
      <c r="C86" s="28"/>
      <c r="D86" s="29"/>
      <c r="E86" s="29"/>
      <c r="F86" s="29"/>
      <c r="G86" s="29"/>
      <c r="H86" s="29"/>
      <c r="I86" s="29"/>
      <c r="J86" s="20">
        <f t="shared" si="5"/>
        <v>0</v>
      </c>
      <c r="K86" s="6"/>
      <c r="L86" s="6"/>
    </row>
    <row r="87" spans="2:12" ht="33.75" thickBot="1" x14ac:dyDescent="0.35">
      <c r="B87" s="31" t="s">
        <v>73</v>
      </c>
      <c r="C87" s="32"/>
      <c r="D87" s="33"/>
      <c r="E87" s="33"/>
      <c r="F87" s="33"/>
      <c r="G87" s="33"/>
      <c r="H87" s="33"/>
      <c r="I87" s="33"/>
      <c r="J87" s="34">
        <f t="shared" si="5"/>
        <v>0</v>
      </c>
      <c r="K87" s="6"/>
      <c r="L87" s="6"/>
    </row>
    <row r="88" spans="2:12" ht="30.75" thickBot="1" x14ac:dyDescent="0.35">
      <c r="B88" s="24" t="s">
        <v>74</v>
      </c>
      <c r="C88" s="42"/>
      <c r="D88" s="40"/>
      <c r="E88" s="40"/>
      <c r="F88" s="40"/>
      <c r="G88" s="40"/>
      <c r="H88" s="40"/>
      <c r="I88" s="40"/>
      <c r="J88" s="26">
        <f t="shared" si="5"/>
        <v>0</v>
      </c>
      <c r="K88" s="6"/>
      <c r="L88" s="6"/>
    </row>
    <row r="89" spans="2:12" ht="33.75" thickBot="1" x14ac:dyDescent="0.35">
      <c r="B89" s="55" t="s">
        <v>75</v>
      </c>
      <c r="C89" s="56"/>
      <c r="D89" s="47"/>
      <c r="E89" s="47"/>
      <c r="F89" s="47"/>
      <c r="G89" s="47"/>
      <c r="H89" s="47"/>
      <c r="I89" s="47"/>
      <c r="J89" s="48">
        <f t="shared" si="5"/>
        <v>0</v>
      </c>
      <c r="K89" s="6"/>
      <c r="L89" s="6"/>
    </row>
    <row r="90" spans="2:12" ht="30.75" thickBot="1" x14ac:dyDescent="0.35">
      <c r="B90" s="43" t="s">
        <v>76</v>
      </c>
      <c r="C90" s="44"/>
      <c r="D90" s="40"/>
      <c r="E90" s="40"/>
      <c r="F90" s="40"/>
      <c r="G90" s="40"/>
      <c r="H90" s="40"/>
      <c r="I90" s="40"/>
      <c r="J90" s="26">
        <f t="shared" si="5"/>
        <v>0</v>
      </c>
      <c r="K90" s="6"/>
      <c r="L90" s="6"/>
    </row>
    <row r="91" spans="2:12" ht="17.25" thickBot="1" x14ac:dyDescent="0.35">
      <c r="B91" s="49"/>
      <c r="C91" s="50"/>
      <c r="D91" s="51"/>
      <c r="E91" s="51"/>
      <c r="F91" s="51"/>
      <c r="G91" s="51"/>
      <c r="H91" s="51"/>
      <c r="I91" s="51"/>
      <c r="J91" s="48">
        <f t="shared" si="5"/>
        <v>0</v>
      </c>
      <c r="K91" s="6"/>
      <c r="L91" s="6"/>
    </row>
    <row r="92" spans="2:12" ht="33.75" thickBot="1" x14ac:dyDescent="0.3">
      <c r="B92" s="52" t="s">
        <v>77</v>
      </c>
      <c r="C92" s="53">
        <f>+C15+C21+C31+C41+C57+C67</f>
        <v>695776982</v>
      </c>
      <c r="D92" s="53">
        <f t="shared" ref="D92:I92" si="6">+D15+D21+D31+D41+D57</f>
        <v>22709720.07</v>
      </c>
      <c r="E92" s="53">
        <f t="shared" si="6"/>
        <v>51759591.150000006</v>
      </c>
      <c r="F92" s="53">
        <f t="shared" si="6"/>
        <v>33345136.940000001</v>
      </c>
      <c r="G92" s="53">
        <f t="shared" si="6"/>
        <v>43947413.789999999</v>
      </c>
      <c r="H92" s="53">
        <f t="shared" si="6"/>
        <v>49565163.370000005</v>
      </c>
      <c r="I92" s="53">
        <f t="shared" si="6"/>
        <v>56318568.890000001</v>
      </c>
      <c r="J92" s="54">
        <f>SUM(D92:I92)</f>
        <v>257645594.20999998</v>
      </c>
      <c r="K92" s="5"/>
      <c r="L92" s="6"/>
    </row>
    <row r="93" spans="2:12" x14ac:dyDescent="0.25">
      <c r="D93" s="5"/>
      <c r="E93" s="5"/>
      <c r="F93" s="5"/>
      <c r="G93" s="5"/>
      <c r="H93" s="5"/>
      <c r="I93" s="5"/>
      <c r="J93" s="3"/>
    </row>
    <row r="94" spans="2:12" x14ac:dyDescent="0.25">
      <c r="D94" s="5"/>
      <c r="E94" s="5"/>
      <c r="F94" s="5"/>
      <c r="G94" s="5"/>
      <c r="H94" s="5"/>
      <c r="I94" s="5"/>
      <c r="J94" s="3"/>
    </row>
    <row r="95" spans="2:12" x14ac:dyDescent="0.25">
      <c r="D95" s="5"/>
      <c r="E95" s="5"/>
      <c r="F95" s="5"/>
      <c r="G95" s="5"/>
      <c r="H95" s="5"/>
      <c r="I95" s="5"/>
      <c r="J95" s="3"/>
    </row>
    <row r="96" spans="2:12" x14ac:dyDescent="0.25">
      <c r="D96" s="5"/>
      <c r="E96" s="5"/>
      <c r="F96" s="5"/>
      <c r="G96" s="5"/>
      <c r="H96" s="5"/>
      <c r="I96" s="5"/>
      <c r="J96" s="3"/>
    </row>
    <row r="97" spans="2:10" x14ac:dyDescent="0.25">
      <c r="D97" s="5"/>
      <c r="E97" s="5"/>
      <c r="F97" s="5"/>
      <c r="G97" s="5"/>
      <c r="H97" s="5"/>
      <c r="I97" s="5"/>
      <c r="J97" s="3"/>
    </row>
    <row r="99" spans="2:10" x14ac:dyDescent="0.25">
      <c r="J99" s="6"/>
    </row>
    <row r="100" spans="2:10" x14ac:dyDescent="0.25">
      <c r="B100" s="7"/>
      <c r="D100" s="7"/>
      <c r="E100" s="7"/>
      <c r="F100" s="7"/>
      <c r="G100" s="7"/>
      <c r="H100" s="7"/>
      <c r="I100" s="7"/>
      <c r="J100" s="7"/>
    </row>
    <row r="101" spans="2:10" x14ac:dyDescent="0.25">
      <c r="B101" s="7"/>
      <c r="C101" s="7"/>
      <c r="D101" s="7"/>
      <c r="E101" s="7"/>
      <c r="F101" s="7"/>
      <c r="G101" s="7"/>
      <c r="H101" s="7"/>
      <c r="I101" s="7"/>
      <c r="J101" s="7"/>
    </row>
  </sheetData>
  <sheetProtection algorithmName="SHA-512" hashValue="8JxsnswuTpYn7svVLd3EdClMZyD9JKhAUoD9tHvkpFHhKhZdX7O5FhxZa2Y5qqIKnpqQzUxLCHKSjoKe08JcPA==" saltValue="w8klCNO88ZkrAmuE+VDqwQ==" spinCount="100000" sheet="1" objects="1" scenarios="1"/>
  <mergeCells count="5">
    <mergeCell ref="B6:C6"/>
    <mergeCell ref="B7:J7"/>
    <mergeCell ref="B9:J9"/>
    <mergeCell ref="B10:J10"/>
    <mergeCell ref="B11:J11"/>
  </mergeCells>
  <printOptions horizontalCentered="1"/>
  <pageMargins left="0.70866141732283472" right="0.70866141732283472" top="0.74803149606299213" bottom="0.74803149606299213" header="0.31496062992125984" footer="0.31496062992125984"/>
  <pageSetup paperSize="5" scale="4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..</vt:lpstr>
      <vt:lpstr>EJECUCION ACUMULADA JUNIO 2021</vt:lpstr>
      <vt:lpstr>'..'!Área_de_impresión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2021-07-06T19:28:03Z</cp:lastPrinted>
  <dcterms:created xsi:type="dcterms:W3CDTF">2018-04-17T18:57:16Z</dcterms:created>
  <dcterms:modified xsi:type="dcterms:W3CDTF">2021-10-08T18:35:11Z</dcterms:modified>
</cp:coreProperties>
</file>