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MAYO 2021\"/>
    </mc:Choice>
  </mc:AlternateContent>
  <xr:revisionPtr revIDLastSave="0" documentId="13_ncr:1_{F4DE277D-8364-434E-B013-ECF71383FA6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4" i="4" l="1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H60" i="4"/>
  <c r="G60" i="4"/>
  <c r="C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H44" i="4"/>
  <c r="G44" i="4"/>
  <c r="F44" i="4"/>
  <c r="E44" i="4"/>
  <c r="D44" i="4"/>
  <c r="C44" i="4"/>
  <c r="I43" i="4"/>
  <c r="I42" i="4"/>
  <c r="I41" i="4"/>
  <c r="I40" i="4"/>
  <c r="I39" i="4"/>
  <c r="I38" i="4"/>
  <c r="I37" i="4"/>
  <c r="I36" i="4"/>
  <c r="I35" i="4"/>
  <c r="I34" i="4"/>
  <c r="C34" i="4"/>
  <c r="I33" i="4"/>
  <c r="I32" i="4"/>
  <c r="I31" i="4"/>
  <c r="I30" i="4"/>
  <c r="I29" i="4"/>
  <c r="I28" i="4"/>
  <c r="I27" i="4"/>
  <c r="I26" i="4"/>
  <c r="I25" i="4"/>
  <c r="H24" i="4"/>
  <c r="G24" i="4"/>
  <c r="F24" i="4"/>
  <c r="E24" i="4"/>
  <c r="D24" i="4"/>
  <c r="C24" i="4"/>
  <c r="I23" i="4"/>
  <c r="I22" i="4"/>
  <c r="I21" i="4"/>
  <c r="I20" i="4"/>
  <c r="I19" i="4"/>
  <c r="H18" i="4"/>
  <c r="G18" i="4"/>
  <c r="F18" i="4"/>
  <c r="E18" i="4"/>
  <c r="D18" i="4"/>
  <c r="C18" i="4"/>
  <c r="N17" i="4"/>
  <c r="O17" i="4" s="1"/>
  <c r="P17" i="4" s="1"/>
  <c r="Q17" i="4" s="1"/>
  <c r="R17" i="4" s="1"/>
  <c r="S17" i="4" s="1"/>
  <c r="H17" i="4" l="1"/>
  <c r="E95" i="4"/>
  <c r="D17" i="4"/>
  <c r="I60" i="4"/>
  <c r="F95" i="4"/>
  <c r="C95" i="4"/>
  <c r="G95" i="4"/>
  <c r="F17" i="4"/>
  <c r="D95" i="4"/>
  <c r="H95" i="4"/>
  <c r="I24" i="4"/>
  <c r="I44" i="4"/>
  <c r="I18" i="4"/>
  <c r="C17" i="4"/>
  <c r="G17" i="4"/>
  <c r="E17" i="4"/>
  <c r="I95" i="4" l="1"/>
  <c r="I17" i="4"/>
</calcChain>
</file>

<file path=xl/sharedStrings.xml><?xml version="1.0" encoding="utf-8"?>
<sst xmlns="http://schemas.openxmlformats.org/spreadsheetml/2006/main" count="87" uniqueCount="87">
  <si>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</si>
  <si>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</si>
  <si>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</si>
  <si>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</si>
  <si>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</si>
  <si>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</si>
  <si>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</si>
  <si>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</si>
  <si>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</si>
  <si>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</si>
  <si>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</si>
  <si>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</si>
  <si>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</si>
  <si>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</si>
  <si>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</si>
  <si>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</si>
  <si>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</si>
  <si>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</si>
  <si>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</si>
  <si>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</si>
  <si>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</si>
  <si>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</si>
  <si>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</si>
  <si>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</si>
  <si>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</si>
  <si>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</si>
  <si>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</si>
  <si>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</si>
  <si>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</si>
  <si>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</si>
  <si>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</si>
  <si>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</si>
  <si>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</si>
  <si>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</si>
  <si>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</si>
  <si>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</si>
  <si>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</si>
  <si>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</si>
  <si>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</si>
  <si>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</si>
  <si>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</si>
  <si>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</si>
  <si>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</si>
  <si>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</si>
  <si>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</si>
  <si>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</si>
  <si>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</si>
  <si>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</si>
  <si>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</si>
  <si>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</si>
  <si>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</si>
  <si>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</si>
  <si>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</si>
  <si>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</si>
  <si>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</si>
  <si>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</si>
  <si>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</si>
  <si>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</si>
  <si>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</si>
  <si>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</si>
  <si>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</si>
  <si>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</si>
  <si>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</si>
  <si>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</si>
  <si>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</si>
  <si>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</si>
  <si>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</si>
  <si>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</si>
  <si>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</si>
  <si>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</si>
  <si>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</si>
  <si>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</si>
  <si>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</si>
  <si>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</si>
  <si>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</si>
  <si>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</si>
  <si>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</si>
  <si>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</si>
  <si>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Ejecución de Gastos y Aplicaciones Financieras </t>
  </si>
  <si>
    <t xml:space="preserve">Total </t>
  </si>
  <si>
    <t>TOTAL</t>
  </si>
  <si>
    <t>ENERO</t>
  </si>
  <si>
    <t>FEBRERO</t>
  </si>
  <si>
    <t>MARZO</t>
  </si>
  <si>
    <t>ABRIL</t>
  </si>
  <si>
    <t>MAYO</t>
  </si>
  <si>
    <t>DESDE 01  DE ENERO HASTA 31 DE MAYO,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</si>
</sst>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4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0" xfId="0" applyNumberFormat="1"/>
    <xf numFmtId="0" fontId="1" fillId="0" borderId="0" xfId="0" applyFont="1" applyAlignment="1"/>
    <xf numFmtId="43" fontId="6" fillId="0" borderId="1" xfId="1" applyFont="1" applyBorder="1" applyAlignment="1">
      <alignment vertical="center" wrapText="1"/>
    </xf>
    <xf numFmtId="43" fontId="6" fillId="0" borderId="1" xfId="1" applyFont="1" applyBorder="1"/>
    <xf numFmtId="43" fontId="5" fillId="0" borderId="3" xfId="0" applyNumberFormat="1" applyFont="1" applyBorder="1"/>
    <xf numFmtId="0" fontId="6" fillId="0" borderId="2" xfId="0" applyFont="1" applyBorder="1" applyAlignment="1">
      <alignment horizontal="left" vertical="center" wrapText="1" indent="2"/>
    </xf>
    <xf numFmtId="0" fontId="2" fillId="0" borderId="0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43" fontId="5" fillId="0" borderId="7" xfId="0" applyNumberFormat="1" applyFont="1" applyBorder="1"/>
    <xf numFmtId="0" fontId="5" fillId="0" borderId="4" xfId="0" applyFont="1" applyBorder="1" applyAlignment="1">
      <alignment horizontal="left" vertical="center" wrapText="1"/>
    </xf>
    <xf numFmtId="43" fontId="5" fillId="0" borderId="4" xfId="1" applyFont="1" applyBorder="1" applyAlignment="1">
      <alignment horizontal="left" vertical="center" wrapText="1"/>
    </xf>
    <xf numFmtId="43" fontId="5" fillId="0" borderId="4" xfId="0" applyNumberFormat="1" applyFont="1" applyBorder="1"/>
    <xf numFmtId="0" fontId="6" fillId="0" borderId="5" xfId="0" applyFont="1" applyBorder="1" applyAlignment="1">
      <alignment horizontal="left" vertical="center" wrapText="1" indent="2"/>
    </xf>
    <xf numFmtId="43" fontId="6" fillId="0" borderId="6" xfId="1" applyFont="1" applyBorder="1" applyAlignment="1">
      <alignment vertical="center" wrapText="1"/>
    </xf>
    <xf numFmtId="43" fontId="5" fillId="0" borderId="4" xfId="1" applyFont="1" applyBorder="1" applyAlignment="1">
      <alignment vertical="center" wrapText="1"/>
    </xf>
    <xf numFmtId="43" fontId="6" fillId="0" borderId="6" xfId="1" applyFont="1" applyBorder="1"/>
    <xf numFmtId="0" fontId="6" fillId="0" borderId="8" xfId="0" applyFont="1" applyBorder="1" applyAlignment="1">
      <alignment horizontal="left" vertical="center" wrapText="1" indent="2"/>
    </xf>
    <xf numFmtId="43" fontId="6" fillId="0" borderId="9" xfId="1" applyFont="1" applyBorder="1" applyAlignment="1">
      <alignment vertical="center" wrapText="1"/>
    </xf>
    <xf numFmtId="4" fontId="6" fillId="0" borderId="6" xfId="0" applyNumberFormat="1" applyFont="1" applyBorder="1"/>
    <xf numFmtId="43" fontId="6" fillId="0" borderId="9" xfId="1" applyFont="1" applyBorder="1"/>
    <xf numFmtId="43" fontId="5" fillId="0" borderId="10" xfId="0" applyNumberFormat="1" applyFont="1" applyBorder="1"/>
    <xf numFmtId="4" fontId="6" fillId="0" borderId="9" xfId="0" applyNumberFormat="1" applyFont="1" applyBorder="1" applyAlignment="1">
      <alignment vertical="center" wrapText="1"/>
    </xf>
    <xf numFmtId="43" fontId="5" fillId="0" borderId="4" xfId="1" applyFont="1" applyBorder="1"/>
    <xf numFmtId="164" fontId="5" fillId="0" borderId="9" xfId="0" applyNumberFormat="1" applyFont="1" applyBorder="1" applyAlignment="1">
      <alignment vertical="center" wrapText="1"/>
    </xf>
    <xf numFmtId="43" fontId="6" fillId="0" borderId="4" xfId="1" applyFont="1" applyBorder="1" applyAlignment="1">
      <alignment vertical="center" wrapText="1"/>
    </xf>
    <xf numFmtId="43" fontId="6" fillId="0" borderId="4" xfId="1" applyFont="1" applyBorder="1"/>
    <xf numFmtId="43" fontId="5" fillId="0" borderId="9" xfId="1" applyFont="1" applyBorder="1" applyAlignment="1">
      <alignment vertical="center" wrapText="1"/>
    </xf>
    <xf numFmtId="164" fontId="5" fillId="0" borderId="4" xfId="0" applyNumberFormat="1" applyFont="1" applyBorder="1" applyAlignment="1">
      <alignment vertical="center" wrapText="1"/>
    </xf>
    <xf numFmtId="0" fontId="5" fillId="3" borderId="4" xfId="0" applyFont="1" applyFill="1" applyBorder="1" applyAlignment="1">
      <alignment horizontal="left" vertical="center" wrapText="1"/>
    </xf>
    <xf numFmtId="164" fontId="5" fillId="3" borderId="4" xfId="0" applyNumberFormat="1" applyFont="1" applyFill="1" applyBorder="1" applyAlignment="1">
      <alignment horizontal="center" vertical="center" wrapText="1"/>
    </xf>
    <xf numFmtId="43" fontId="6" fillId="4" borderId="4" xfId="1" applyFont="1" applyFill="1" applyBorder="1"/>
    <xf numFmtId="43" fontId="5" fillId="4" borderId="4" xfId="0" applyNumberFormat="1" applyFont="1" applyFill="1" applyBorder="1"/>
    <xf numFmtId="0" fontId="6" fillId="0" borderId="11" xfId="0" applyFont="1" applyBorder="1" applyAlignment="1">
      <alignment horizontal="left" vertical="center" wrapText="1"/>
    </xf>
    <xf numFmtId="164" fontId="6" fillId="0" borderId="12" xfId="0" applyNumberFormat="1" applyFont="1" applyBorder="1" applyAlignment="1">
      <alignment vertical="center" wrapText="1"/>
    </xf>
    <xf numFmtId="43" fontId="6" fillId="0" borderId="12" xfId="1" applyFont="1" applyBorder="1"/>
    <xf numFmtId="43" fontId="5" fillId="0" borderId="13" xfId="0" applyNumberFormat="1" applyFont="1" applyBorder="1"/>
    <xf numFmtId="0" fontId="6" fillId="0" borderId="11" xfId="0" applyFont="1" applyBorder="1" applyAlignment="1">
      <alignment horizontal="left" vertical="center" wrapText="1" indent="2"/>
    </xf>
    <xf numFmtId="43" fontId="6" fillId="0" borderId="12" xfId="1" applyFont="1" applyBorder="1" applyAlignment="1">
      <alignment vertical="center" wrapText="1"/>
    </xf>
    <xf numFmtId="0" fontId="6" fillId="0" borderId="11" xfId="0" applyFont="1" applyBorder="1"/>
    <xf numFmtId="0" fontId="4" fillId="2" borderId="4" xfId="0" applyFont="1" applyFill="1" applyBorder="1" applyAlignment="1">
      <alignment horizontal="left" vertical="center" wrapText="1"/>
    </xf>
    <xf numFmtId="0" fontId="6" fillId="0" borderId="12" xfId="0" applyFont="1" applyBorder="1"/>
    <xf numFmtId="43" fontId="5" fillId="2" borderId="4" xfId="1" applyFont="1" applyFill="1" applyBorder="1" applyAlignment="1">
      <alignment horizontal="center" vertical="center" wrapText="1"/>
    </xf>
    <xf numFmtId="43" fontId="6" fillId="0" borderId="12" xfId="0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398190</xdr:colOff>
      <xdr:row>0</xdr:row>
      <xdr:rowOff>66675</xdr:rowOff>
    </xdr:from>
    <xdr:to>
      <xdr:col>5</xdr:col>
      <xdr:colOff>276225</xdr:colOff>
      <xdr:row>11</xdr:row>
      <xdr:rowOff>233055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2940" y="66675"/>
          <a:ext cx="3230835" cy="2357130"/>
        </a:xfrm>
        <a:prstGeom prst="rect">
          <a:avLst/>
        </a:prstGeom>
      </xdr:spPr>
    </xdr:pic>
    <xdr:clientData/>
  </xdr:twoCellAnchor>
  <xdr:twoCellAnchor>
    <xdr:from>
      <xdr:col>1</xdr:col>
      <xdr:colOff>1010347</xdr:colOff>
      <xdr:row>100</xdr:row>
      <xdr:rowOff>187247</xdr:rowOff>
    </xdr:from>
    <xdr:to>
      <xdr:col>1</xdr:col>
      <xdr:colOff>3002233</xdr:colOff>
      <xdr:row>106</xdr:row>
      <xdr:rowOff>124522</xdr:rowOff>
    </xdr:to>
    <xdr:sp macro="" textlink="">
      <xdr:nvSpPr>
        <xdr:cNvPr id="3" name="5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19897" y="31295897"/>
          <a:ext cx="1991886" cy="1080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300" b="1">
              <a:latin typeface="Book Antiqua" pitchFamily="18" charset="0"/>
            </a:rPr>
            <a:t>Lic. Juana Feliz</a:t>
          </a:r>
        </a:p>
        <a:p>
          <a:pPr algn="ctr"/>
          <a:r>
            <a:rPr lang="es-DO" sz="1300" b="1">
              <a:latin typeface="Book Antiqua" pitchFamily="18" charset="0"/>
            </a:rPr>
            <a:t>Enc. Depto.</a:t>
          </a:r>
          <a:r>
            <a:rPr lang="es-DO" sz="1300" b="1" baseline="0">
              <a:latin typeface="Book Antiqua" pitchFamily="18" charset="0"/>
            </a:rPr>
            <a:t> Financiero</a:t>
          </a:r>
          <a:endParaRPr lang="es-DO" sz="1300" b="1">
            <a:latin typeface="Book Antiqua" pitchFamily="18" charset="0"/>
          </a:endParaRPr>
        </a:p>
        <a:p>
          <a:pPr algn="ctr"/>
          <a:r>
            <a:rPr lang="es-DO" sz="1300">
              <a:latin typeface="Book Antiqua" pitchFamily="18" charset="0"/>
            </a:rPr>
            <a:t>Elaborado</a:t>
          </a:r>
          <a:r>
            <a:rPr lang="es-DO" sz="1300" baseline="0">
              <a:latin typeface="Book Antiqua" pitchFamily="18" charset="0"/>
            </a:rPr>
            <a:t> Por:</a:t>
          </a:r>
          <a:endParaRPr lang="es-DO" sz="13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1184817</xdr:colOff>
      <xdr:row>101</xdr:row>
      <xdr:rowOff>180975</xdr:rowOff>
    </xdr:from>
    <xdr:to>
      <xdr:col>1</xdr:col>
      <xdr:colOff>2944387</xdr:colOff>
      <xdr:row>101</xdr:row>
      <xdr:rowOff>180975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394367" y="31480125"/>
          <a:ext cx="175957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783141</xdr:colOff>
      <xdr:row>101</xdr:row>
      <xdr:rowOff>126613</xdr:rowOff>
    </xdr:from>
    <xdr:to>
      <xdr:col>8</xdr:col>
      <xdr:colOff>600075</xdr:colOff>
      <xdr:row>105</xdr:row>
      <xdr:rowOff>168200</xdr:rowOff>
    </xdr:to>
    <xdr:pic>
      <xdr:nvPicPr>
        <xdr:cNvPr id="5" name="Imagen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93691" y="31425763"/>
          <a:ext cx="1950534" cy="803587"/>
        </a:xfrm>
        <a:prstGeom prst="rect">
          <a:avLst/>
        </a:prstGeom>
      </xdr:spPr>
    </xdr:pic>
    <xdr:clientData/>
  </xdr:twoCellAnchor>
  <xdr:twoCellAnchor>
    <xdr:from>
      <xdr:col>6</xdr:col>
      <xdr:colOff>656994</xdr:colOff>
      <xdr:row>101</xdr:row>
      <xdr:rowOff>180975</xdr:rowOff>
    </xdr:from>
    <xdr:to>
      <xdr:col>8</xdr:col>
      <xdr:colOff>638175</xdr:colOff>
      <xdr:row>102</xdr:row>
      <xdr:rowOff>2092</xdr:rowOff>
    </xdr:to>
    <xdr:cxnSp macro="">
      <xdr:nvCxnSpPr>
        <xdr:cNvPr id="6" name="Conector recto 1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8867544" y="31480125"/>
          <a:ext cx="2114781" cy="1161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9:V114"/>
  <sheetViews>
    <sheetView tabSelected="1" workbookViewId="0">
      <selection activeCell="B13" sqref="B13:I13"/>
    </sheetView>
  </sheetViews>
  <sheetFormatPr baseColWidth="10" defaultColWidth="9.140625" defaultRowHeight="15" x14ac:dyDescent="0.25"/>
  <cols>
    <col min="1" max="1" width="3.140625" customWidth="1"/>
    <col min="2" max="2" width="52.5703125" customWidth="1"/>
    <col min="3" max="3" width="16.28515625" customWidth="1"/>
    <col min="4" max="4" width="17.85546875" customWidth="1"/>
    <col min="5" max="5" width="16.140625" customWidth="1"/>
    <col min="6" max="6" width="17.140625" customWidth="1"/>
    <col min="7" max="7" width="16.140625" customWidth="1"/>
    <col min="8" max="8" width="15.85546875" customWidth="1"/>
    <col min="9" max="9" width="19.7109375" customWidth="1"/>
    <col min="10" max="10" width="16.5703125" customWidth="1"/>
    <col min="11" max="11" width="21" customWidth="1"/>
    <col min="12" max="19" width="6" bestFit="1" customWidth="1"/>
    <col min="20" max="21" width="7" bestFit="1" customWidth="1"/>
  </cols>
  <sheetData>
    <row r="9" spans="2:21" ht="18.75" x14ac:dyDescent="0.3">
      <c r="B9" s="51"/>
      <c r="C9" s="51"/>
      <c r="D9" s="12"/>
      <c r="E9" s="12"/>
      <c r="F9" s="12"/>
      <c r="G9" s="12"/>
      <c r="H9" s="12"/>
      <c r="J9" s="1"/>
    </row>
    <row r="10" spans="2:21" ht="18.75" x14ac:dyDescent="0.25">
      <c r="B10" s="52"/>
      <c r="C10" s="52"/>
      <c r="D10" s="52"/>
      <c r="E10" s="52"/>
      <c r="F10" s="52"/>
      <c r="G10" s="52"/>
      <c r="H10" s="52"/>
      <c r="I10" s="52"/>
      <c r="J10" s="2"/>
    </row>
    <row r="11" spans="2:21" x14ac:dyDescent="0.25">
      <c r="J11" s="2"/>
    </row>
    <row r="12" spans="2:21" ht="18.75" x14ac:dyDescent="0.25">
      <c r="B12" s="52" t="s">
        <v>86</v>
      </c>
      <c r="C12" s="52"/>
      <c r="D12" s="52"/>
      <c r="E12" s="52"/>
      <c r="F12" s="52"/>
      <c r="G12" s="52"/>
      <c r="H12" s="52"/>
      <c r="I12" s="52"/>
      <c r="J12" s="2"/>
    </row>
    <row r="13" spans="2:21" ht="16.5" x14ac:dyDescent="0.25">
      <c r="B13" s="53" t="s">
        <v>78</v>
      </c>
      <c r="C13" s="53"/>
      <c r="D13" s="53"/>
      <c r="E13" s="53"/>
      <c r="F13" s="53"/>
      <c r="G13" s="53"/>
      <c r="H13" s="53"/>
      <c r="I13" s="53"/>
      <c r="J13" s="2"/>
    </row>
    <row r="14" spans="2:21" x14ac:dyDescent="0.25">
      <c r="B14" s="54"/>
      <c r="C14" s="54"/>
      <c r="D14" s="54"/>
      <c r="E14" s="54"/>
      <c r="F14" s="54"/>
      <c r="G14" s="54"/>
      <c r="H14" s="54"/>
      <c r="I14" s="54"/>
      <c r="J14" s="2"/>
    </row>
    <row r="15" spans="2:21" ht="15.75" thickBot="1" x14ac:dyDescent="0.3">
      <c r="F15" s="5"/>
      <c r="G15" s="5"/>
      <c r="H15" s="5"/>
      <c r="J15" s="2"/>
    </row>
    <row r="16" spans="2:21" ht="17.25" thickBot="1" x14ac:dyDescent="0.3">
      <c r="B16" s="13" t="s">
        <v>0</v>
      </c>
      <c r="C16" s="14" t="s">
        <v>79</v>
      </c>
      <c r="D16" s="14" t="s">
        <v>81</v>
      </c>
      <c r="E16" s="14" t="s">
        <v>82</v>
      </c>
      <c r="F16" s="14" t="s">
        <v>83</v>
      </c>
      <c r="G16" s="14" t="s">
        <v>84</v>
      </c>
      <c r="H16" s="14" t="s">
        <v>85</v>
      </c>
      <c r="I16" s="14" t="s">
        <v>80</v>
      </c>
      <c r="J16" s="2"/>
      <c r="T16" s="5"/>
      <c r="U16" s="5"/>
    </row>
    <row r="17" spans="2:22" ht="15.75" thickBot="1" x14ac:dyDescent="0.3">
      <c r="B17" s="16" t="s">
        <v>1</v>
      </c>
      <c r="C17" s="17">
        <f t="shared" ref="C17:H17" si="0">+C18+C24+C34+C44+C60+C70</f>
        <v>695776982</v>
      </c>
      <c r="D17" s="17">
        <f t="shared" si="0"/>
        <v>22709720.07</v>
      </c>
      <c r="E17" s="17">
        <f t="shared" si="0"/>
        <v>51759591.150000006</v>
      </c>
      <c r="F17" s="17">
        <f t="shared" si="0"/>
        <v>33345136.940000001</v>
      </c>
      <c r="G17" s="17">
        <f t="shared" si="0"/>
        <v>43947413.789999999</v>
      </c>
      <c r="H17" s="17">
        <f t="shared" si="0"/>
        <v>49565163.370000005</v>
      </c>
      <c r="I17" s="18">
        <f>SUM(D17:H17)</f>
        <v>201327025.31999999</v>
      </c>
      <c r="L17" s="3"/>
      <c r="N17" s="3">
        <f>+V18*1.05</f>
        <v>0</v>
      </c>
      <c r="O17" s="3">
        <f t="shared" ref="O17:S17" si="1">+N17*1.05</f>
        <v>0</v>
      </c>
      <c r="P17" s="3">
        <f t="shared" si="1"/>
        <v>0</v>
      </c>
      <c r="Q17" s="3">
        <f t="shared" si="1"/>
        <v>0</v>
      </c>
      <c r="R17" s="3">
        <f t="shared" si="1"/>
        <v>0</v>
      </c>
      <c r="S17" s="3">
        <f t="shared" si="1"/>
        <v>0</v>
      </c>
      <c r="T17" s="3"/>
      <c r="U17" s="3"/>
    </row>
    <row r="18" spans="2:22" ht="15.75" thickBot="1" x14ac:dyDescent="0.3">
      <c r="B18" s="16" t="s">
        <v>2</v>
      </c>
      <c r="C18" s="21">
        <f t="shared" ref="C18:H18" si="2">+C19+C20+C21+C22+C23</f>
        <v>318764251</v>
      </c>
      <c r="D18" s="21">
        <f t="shared" si="2"/>
        <v>22709720.07</v>
      </c>
      <c r="E18" s="21">
        <f t="shared" si="2"/>
        <v>22843148.32</v>
      </c>
      <c r="F18" s="21">
        <f t="shared" si="2"/>
        <v>24989386.150000002</v>
      </c>
      <c r="G18" s="21">
        <f t="shared" si="2"/>
        <v>24795386.120000001</v>
      </c>
      <c r="H18" s="21">
        <f t="shared" si="2"/>
        <v>35509834.920000002</v>
      </c>
      <c r="I18" s="18">
        <f t="shared" ref="I18:I81" si="3">SUM(D18:H18)</f>
        <v>130847475.58000001</v>
      </c>
      <c r="L18" s="4"/>
      <c r="V18" s="3"/>
    </row>
    <row r="19" spans="2:22" ht="16.5" x14ac:dyDescent="0.3">
      <c r="B19" s="19" t="s">
        <v>3</v>
      </c>
      <c r="C19" s="20">
        <v>272982556</v>
      </c>
      <c r="D19" s="22">
        <v>19322729.550000001</v>
      </c>
      <c r="E19" s="22">
        <v>19380364.079999998</v>
      </c>
      <c r="F19" s="22">
        <v>21265730.460000001</v>
      </c>
      <c r="G19" s="22">
        <v>21097459.140000001</v>
      </c>
      <c r="H19" s="22">
        <v>30396365.780000001</v>
      </c>
      <c r="I19" s="15">
        <f t="shared" si="3"/>
        <v>111462649.00999999</v>
      </c>
      <c r="J19" s="6"/>
    </row>
    <row r="20" spans="2:22" ht="16.5" x14ac:dyDescent="0.3">
      <c r="B20" s="11" t="s">
        <v>4</v>
      </c>
      <c r="C20" s="8">
        <v>7681435</v>
      </c>
      <c r="D20" s="9">
        <v>459391.64</v>
      </c>
      <c r="E20" s="9">
        <v>444391.64</v>
      </c>
      <c r="F20" s="9">
        <v>459391.64</v>
      </c>
      <c r="G20" s="9">
        <v>459391.64</v>
      </c>
      <c r="H20" s="9">
        <v>459391.64</v>
      </c>
      <c r="I20" s="10">
        <f t="shared" si="3"/>
        <v>2281958.2000000002</v>
      </c>
      <c r="J20" s="6"/>
      <c r="K20" s="6"/>
    </row>
    <row r="21" spans="2:22" ht="33" x14ac:dyDescent="0.3">
      <c r="B21" s="11" t="s">
        <v>36</v>
      </c>
      <c r="C21" s="8">
        <v>600000</v>
      </c>
      <c r="D21" s="9">
        <v>0</v>
      </c>
      <c r="E21" s="9">
        <v>82500</v>
      </c>
      <c r="F21" s="9">
        <v>41250</v>
      </c>
      <c r="G21" s="9">
        <v>41250</v>
      </c>
      <c r="H21" s="9">
        <v>41250</v>
      </c>
      <c r="I21" s="10">
        <f t="shared" si="3"/>
        <v>206250</v>
      </c>
      <c r="J21" s="6"/>
      <c r="K21" s="6"/>
    </row>
    <row r="22" spans="2:22" ht="16.5" x14ac:dyDescent="0.3">
      <c r="B22" s="11" t="s">
        <v>5</v>
      </c>
      <c r="C22" s="8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10">
        <f t="shared" si="3"/>
        <v>0</v>
      </c>
      <c r="J22" s="6"/>
      <c r="K22" s="6"/>
    </row>
    <row r="23" spans="2:22" ht="33.75" thickBot="1" x14ac:dyDescent="0.35">
      <c r="B23" s="23" t="s">
        <v>6</v>
      </c>
      <c r="C23" s="24">
        <v>37500260</v>
      </c>
      <c r="D23" s="26">
        <v>2927598.88</v>
      </c>
      <c r="E23" s="26">
        <v>2935892.6</v>
      </c>
      <c r="F23" s="26">
        <v>3223014.05</v>
      </c>
      <c r="G23" s="26">
        <v>3197285.34</v>
      </c>
      <c r="H23" s="26">
        <v>4612827.5</v>
      </c>
      <c r="I23" s="27">
        <f t="shared" si="3"/>
        <v>16896618.370000001</v>
      </c>
      <c r="J23" s="6"/>
      <c r="K23" s="6"/>
    </row>
    <row r="24" spans="2:22" ht="15.75" thickBot="1" x14ac:dyDescent="0.3">
      <c r="B24" s="16" t="s">
        <v>7</v>
      </c>
      <c r="C24" s="21">
        <f>+C25+C26+C27+C28+C29+C30+C31+C32+C33</f>
        <v>37182219</v>
      </c>
      <c r="D24" s="21">
        <f t="shared" ref="D24:H24" si="4">+D25+D26+D27+D28+D29+D30+D31+D32+D33</f>
        <v>0</v>
      </c>
      <c r="E24" s="21">
        <f t="shared" si="4"/>
        <v>1099985.03</v>
      </c>
      <c r="F24" s="21">
        <f t="shared" si="4"/>
        <v>1802096.73</v>
      </c>
      <c r="G24" s="21">
        <f t="shared" si="4"/>
        <v>1737217.97</v>
      </c>
      <c r="H24" s="21">
        <f t="shared" si="4"/>
        <v>1343119.27</v>
      </c>
      <c r="I24" s="18">
        <f t="shared" si="3"/>
        <v>5982419</v>
      </c>
      <c r="J24" s="6"/>
      <c r="K24" s="6"/>
    </row>
    <row r="25" spans="2:22" ht="16.5" x14ac:dyDescent="0.3">
      <c r="B25" s="19" t="s">
        <v>8</v>
      </c>
      <c r="C25" s="25">
        <v>9629478</v>
      </c>
      <c r="D25" s="22"/>
      <c r="E25" s="22">
        <v>908371.39</v>
      </c>
      <c r="F25" s="22">
        <v>1542516.73</v>
      </c>
      <c r="G25" s="22">
        <v>1334219.47</v>
      </c>
      <c r="H25" s="22">
        <v>659065.4</v>
      </c>
      <c r="I25" s="15">
        <f t="shared" si="3"/>
        <v>4444172.99</v>
      </c>
      <c r="J25" s="6"/>
      <c r="K25" s="6"/>
    </row>
    <row r="26" spans="2:22" ht="33" x14ac:dyDescent="0.3">
      <c r="B26" s="11" t="s">
        <v>9</v>
      </c>
      <c r="C26" s="8">
        <v>2340160</v>
      </c>
      <c r="D26" s="9"/>
      <c r="E26" s="9">
        <v>0</v>
      </c>
      <c r="F26" s="9">
        <v>0</v>
      </c>
      <c r="G26" s="9">
        <v>0</v>
      </c>
      <c r="H26" s="9">
        <v>527254.27</v>
      </c>
      <c r="I26" s="10">
        <f t="shared" si="3"/>
        <v>527254.27</v>
      </c>
      <c r="J26" s="6"/>
      <c r="K26" s="6"/>
    </row>
    <row r="27" spans="2:22" ht="16.5" x14ac:dyDescent="0.3">
      <c r="B27" s="11" t="s">
        <v>10</v>
      </c>
      <c r="C27" s="8">
        <v>2624000</v>
      </c>
      <c r="D27" s="9"/>
      <c r="E27" s="9">
        <v>0</v>
      </c>
      <c r="F27" s="9">
        <v>0</v>
      </c>
      <c r="G27" s="9">
        <v>122400</v>
      </c>
      <c r="H27" s="9">
        <v>0</v>
      </c>
      <c r="I27" s="10">
        <f t="shared" si="3"/>
        <v>122400</v>
      </c>
      <c r="J27" s="6"/>
      <c r="K27" s="6"/>
    </row>
    <row r="28" spans="2:22" ht="18" customHeight="1" x14ac:dyDescent="0.3">
      <c r="B28" s="11" t="s">
        <v>11</v>
      </c>
      <c r="C28" s="8">
        <v>869798</v>
      </c>
      <c r="D28" s="9"/>
      <c r="E28" s="9">
        <v>0</v>
      </c>
      <c r="F28" s="9">
        <v>0</v>
      </c>
      <c r="G28" s="9">
        <v>0</v>
      </c>
      <c r="H28" s="9">
        <v>0</v>
      </c>
      <c r="I28" s="10">
        <f t="shared" si="3"/>
        <v>0</v>
      </c>
      <c r="J28" s="6"/>
      <c r="K28" s="6"/>
    </row>
    <row r="29" spans="2:22" ht="16.5" x14ac:dyDescent="0.3">
      <c r="B29" s="11" t="s">
        <v>12</v>
      </c>
      <c r="C29" s="8">
        <v>4278181</v>
      </c>
      <c r="D29" s="9"/>
      <c r="E29" s="9">
        <v>166029.54</v>
      </c>
      <c r="F29" s="9">
        <v>105000</v>
      </c>
      <c r="G29" s="9">
        <v>169000</v>
      </c>
      <c r="H29" s="9">
        <v>35000</v>
      </c>
      <c r="I29" s="10">
        <f t="shared" si="3"/>
        <v>475029.54000000004</v>
      </c>
      <c r="J29" s="6"/>
      <c r="K29" s="6"/>
    </row>
    <row r="30" spans="2:22" ht="16.5" x14ac:dyDescent="0.3">
      <c r="B30" s="11" t="s">
        <v>13</v>
      </c>
      <c r="C30" s="8">
        <v>3000702</v>
      </c>
      <c r="D30" s="9"/>
      <c r="E30" s="9">
        <v>0</v>
      </c>
      <c r="F30" s="9">
        <v>0</v>
      </c>
      <c r="G30" s="9"/>
      <c r="H30" s="9">
        <v>0</v>
      </c>
      <c r="I30" s="10">
        <f t="shared" si="3"/>
        <v>0</v>
      </c>
      <c r="J30" s="6"/>
      <c r="K30" s="6"/>
    </row>
    <row r="31" spans="2:22" ht="49.5" x14ac:dyDescent="0.3">
      <c r="B31" s="11" t="s">
        <v>14</v>
      </c>
      <c r="C31" s="8">
        <v>1855000</v>
      </c>
      <c r="D31" s="9"/>
      <c r="E31" s="9">
        <v>25584.1</v>
      </c>
      <c r="F31" s="9">
        <v>0</v>
      </c>
      <c r="G31" s="9"/>
      <c r="H31" s="9">
        <v>0</v>
      </c>
      <c r="I31" s="10">
        <f t="shared" si="3"/>
        <v>25584.1</v>
      </c>
      <c r="J31" s="6"/>
      <c r="K31" s="6"/>
    </row>
    <row r="32" spans="2:22" ht="33" x14ac:dyDescent="0.3">
      <c r="B32" s="11" t="s">
        <v>15</v>
      </c>
      <c r="C32" s="8">
        <v>2584900</v>
      </c>
      <c r="D32" s="9"/>
      <c r="E32" s="9">
        <v>0</v>
      </c>
      <c r="F32" s="9">
        <v>154580</v>
      </c>
      <c r="G32" s="9">
        <v>111598.5</v>
      </c>
      <c r="H32" s="9">
        <v>121799.6</v>
      </c>
      <c r="I32" s="10">
        <f t="shared" si="3"/>
        <v>387978.1</v>
      </c>
      <c r="J32" s="6"/>
      <c r="K32" s="6"/>
    </row>
    <row r="33" spans="2:11" ht="33.75" thickBot="1" x14ac:dyDescent="0.35">
      <c r="B33" s="23" t="s">
        <v>37</v>
      </c>
      <c r="C33" s="28">
        <v>10000000</v>
      </c>
      <c r="D33" s="26"/>
      <c r="E33" s="26">
        <v>0</v>
      </c>
      <c r="F33" s="26">
        <v>0</v>
      </c>
      <c r="G33" s="26"/>
      <c r="H33" s="26">
        <v>0</v>
      </c>
      <c r="I33" s="27">
        <f t="shared" si="3"/>
        <v>0</v>
      </c>
      <c r="J33" s="6"/>
      <c r="K33" s="6"/>
    </row>
    <row r="34" spans="2:11" ht="15.75" thickBot="1" x14ac:dyDescent="0.3">
      <c r="B34" s="16" t="s">
        <v>16</v>
      </c>
      <c r="C34" s="21">
        <f>+C35+C36+C37+C38+C39+C40+C41+C42+C43</f>
        <v>112721816</v>
      </c>
      <c r="D34" s="29"/>
      <c r="E34" s="29">
        <v>0</v>
      </c>
      <c r="F34" s="29">
        <v>0</v>
      </c>
      <c r="G34" s="29"/>
      <c r="H34" s="29">
        <v>0</v>
      </c>
      <c r="I34" s="18">
        <f t="shared" si="3"/>
        <v>0</v>
      </c>
      <c r="J34" s="6"/>
      <c r="K34" s="6"/>
    </row>
    <row r="35" spans="2:11" ht="33" x14ac:dyDescent="0.3">
      <c r="B35" s="19" t="s">
        <v>17</v>
      </c>
      <c r="C35" s="20">
        <v>68060807</v>
      </c>
      <c r="D35" s="22"/>
      <c r="E35" s="22">
        <v>0</v>
      </c>
      <c r="F35" s="22">
        <v>0</v>
      </c>
      <c r="G35" s="22"/>
      <c r="H35" s="22">
        <v>0</v>
      </c>
      <c r="I35" s="15">
        <f t="shared" si="3"/>
        <v>0</v>
      </c>
      <c r="J35" s="6"/>
      <c r="K35" s="6"/>
    </row>
    <row r="36" spans="2:11" ht="16.5" x14ac:dyDescent="0.3">
      <c r="B36" s="11" t="s">
        <v>18</v>
      </c>
      <c r="C36" s="8">
        <v>1550000</v>
      </c>
      <c r="D36" s="9"/>
      <c r="E36" s="9">
        <v>0</v>
      </c>
      <c r="F36" s="9">
        <v>0</v>
      </c>
      <c r="G36" s="9"/>
      <c r="H36" s="9">
        <v>0</v>
      </c>
      <c r="I36" s="10">
        <f t="shared" si="3"/>
        <v>0</v>
      </c>
      <c r="J36" s="6"/>
      <c r="K36" s="6"/>
    </row>
    <row r="37" spans="2:11" ht="33" x14ac:dyDescent="0.3">
      <c r="B37" s="11" t="s">
        <v>19</v>
      </c>
      <c r="C37" s="8">
        <v>0</v>
      </c>
      <c r="D37" s="9"/>
      <c r="E37" s="9">
        <v>0</v>
      </c>
      <c r="F37" s="9">
        <v>0</v>
      </c>
      <c r="G37" s="9"/>
      <c r="H37" s="9">
        <v>0</v>
      </c>
      <c r="I37" s="10">
        <f t="shared" si="3"/>
        <v>0</v>
      </c>
      <c r="J37" s="6"/>
      <c r="K37" s="6"/>
    </row>
    <row r="38" spans="2:11" ht="16.5" x14ac:dyDescent="0.3">
      <c r="B38" s="11" t="s">
        <v>20</v>
      </c>
      <c r="C38" s="8">
        <v>13996000</v>
      </c>
      <c r="D38" s="9"/>
      <c r="E38" s="9">
        <v>0</v>
      </c>
      <c r="F38" s="9">
        <v>0</v>
      </c>
      <c r="G38" s="9"/>
      <c r="H38" s="9">
        <v>0</v>
      </c>
      <c r="I38" s="10">
        <f t="shared" si="3"/>
        <v>0</v>
      </c>
      <c r="J38" s="6"/>
      <c r="K38" s="6"/>
    </row>
    <row r="39" spans="2:11" ht="33" x14ac:dyDescent="0.3">
      <c r="B39" s="11" t="s">
        <v>21</v>
      </c>
      <c r="C39" s="8">
        <v>558730</v>
      </c>
      <c r="D39" s="9"/>
      <c r="E39" s="9">
        <v>0</v>
      </c>
      <c r="F39" s="9">
        <v>0</v>
      </c>
      <c r="G39" s="9"/>
      <c r="H39" s="9">
        <v>0</v>
      </c>
      <c r="I39" s="10">
        <f t="shared" si="3"/>
        <v>0</v>
      </c>
      <c r="J39" s="6"/>
      <c r="K39" s="6"/>
    </row>
    <row r="40" spans="2:11" ht="33" x14ac:dyDescent="0.3">
      <c r="B40" s="11" t="s">
        <v>22</v>
      </c>
      <c r="C40" s="8">
        <v>40000</v>
      </c>
      <c r="D40" s="9"/>
      <c r="E40" s="9">
        <v>0</v>
      </c>
      <c r="F40" s="9">
        <v>0</v>
      </c>
      <c r="G40" s="9"/>
      <c r="H40" s="9">
        <v>0</v>
      </c>
      <c r="I40" s="10">
        <f t="shared" si="3"/>
        <v>0</v>
      </c>
      <c r="J40" s="6"/>
      <c r="K40" s="6"/>
    </row>
    <row r="41" spans="2:11" ht="33" x14ac:dyDescent="0.3">
      <c r="B41" s="11" t="s">
        <v>23</v>
      </c>
      <c r="C41" s="8">
        <v>9284564</v>
      </c>
      <c r="D41" s="9"/>
      <c r="E41" s="9">
        <v>0</v>
      </c>
      <c r="F41" s="9">
        <v>0</v>
      </c>
      <c r="G41" s="9"/>
      <c r="H41" s="9">
        <v>0</v>
      </c>
      <c r="I41" s="10">
        <f t="shared" si="3"/>
        <v>0</v>
      </c>
      <c r="J41" s="6"/>
      <c r="K41" s="6"/>
    </row>
    <row r="42" spans="2:11" ht="49.5" x14ac:dyDescent="0.3">
      <c r="B42" s="11" t="s">
        <v>38</v>
      </c>
      <c r="C42" s="8">
        <v>0</v>
      </c>
      <c r="D42" s="9"/>
      <c r="E42" s="9">
        <v>0</v>
      </c>
      <c r="F42" s="9">
        <v>0</v>
      </c>
      <c r="G42" s="9"/>
      <c r="H42" s="9">
        <v>0</v>
      </c>
      <c r="I42" s="10">
        <f t="shared" si="3"/>
        <v>0</v>
      </c>
      <c r="J42" s="6"/>
      <c r="K42" s="6"/>
    </row>
    <row r="43" spans="2:11" ht="17.25" thickBot="1" x14ac:dyDescent="0.35">
      <c r="B43" s="23" t="s">
        <v>24</v>
      </c>
      <c r="C43" s="24">
        <v>19231715</v>
      </c>
      <c r="D43" s="26"/>
      <c r="E43" s="26">
        <v>0</v>
      </c>
      <c r="F43" s="26">
        <v>0</v>
      </c>
      <c r="G43" s="26"/>
      <c r="H43" s="26">
        <v>0</v>
      </c>
      <c r="I43" s="27">
        <f t="shared" si="3"/>
        <v>0</v>
      </c>
      <c r="J43" s="6"/>
      <c r="K43" s="6"/>
    </row>
    <row r="44" spans="2:11" ht="15.75" thickBot="1" x14ac:dyDescent="0.3">
      <c r="B44" s="16" t="s">
        <v>25</v>
      </c>
      <c r="C44" s="21">
        <f>+C45+C50</f>
        <v>212971022</v>
      </c>
      <c r="D44" s="21">
        <f t="shared" ref="D44:H44" si="5">+D45+D50</f>
        <v>0</v>
      </c>
      <c r="E44" s="21">
        <f t="shared" si="5"/>
        <v>27816457.800000001</v>
      </c>
      <c r="F44" s="21">
        <f t="shared" si="5"/>
        <v>6553654.0599999996</v>
      </c>
      <c r="G44" s="21">
        <f t="shared" si="5"/>
        <v>17343202.100000001</v>
      </c>
      <c r="H44" s="21">
        <f t="shared" si="5"/>
        <v>12712209.18</v>
      </c>
      <c r="I44" s="18">
        <f t="shared" si="3"/>
        <v>64425523.140000001</v>
      </c>
      <c r="J44" s="6"/>
      <c r="K44" s="6"/>
    </row>
    <row r="45" spans="2:11" ht="33" x14ac:dyDescent="0.25">
      <c r="B45" s="19" t="s">
        <v>26</v>
      </c>
      <c r="C45" s="20">
        <v>212471022</v>
      </c>
      <c r="D45" s="20"/>
      <c r="E45" s="20">
        <v>27816457.800000001</v>
      </c>
      <c r="F45" s="20">
        <v>6553654.0599999996</v>
      </c>
      <c r="G45" s="20">
        <v>17343202.100000001</v>
      </c>
      <c r="H45" s="20">
        <v>12712209.18</v>
      </c>
      <c r="I45" s="15">
        <f t="shared" si="3"/>
        <v>64425523.140000001</v>
      </c>
      <c r="J45" s="6"/>
      <c r="K45" s="6"/>
    </row>
    <row r="46" spans="2:11" ht="33" x14ac:dyDescent="0.3">
      <c r="B46" s="11" t="s">
        <v>39</v>
      </c>
      <c r="C46" s="8">
        <v>0</v>
      </c>
      <c r="D46" s="9"/>
      <c r="E46" s="9"/>
      <c r="F46" s="9"/>
      <c r="G46" s="9"/>
      <c r="H46" s="9"/>
      <c r="I46" s="10">
        <f t="shared" si="3"/>
        <v>0</v>
      </c>
      <c r="J46" s="6"/>
      <c r="K46" s="6"/>
    </row>
    <row r="47" spans="2:11" ht="33" x14ac:dyDescent="0.3">
      <c r="B47" s="11" t="s">
        <v>40</v>
      </c>
      <c r="C47" s="8">
        <v>0</v>
      </c>
      <c r="D47" s="9"/>
      <c r="E47" s="9"/>
      <c r="F47" s="9"/>
      <c r="G47" s="9"/>
      <c r="H47" s="9"/>
      <c r="I47" s="10">
        <f t="shared" si="3"/>
        <v>0</v>
      </c>
      <c r="J47" s="6"/>
      <c r="K47" s="6"/>
    </row>
    <row r="48" spans="2:11" ht="33" x14ac:dyDescent="0.3">
      <c r="B48" s="11" t="s">
        <v>41</v>
      </c>
      <c r="C48" s="8">
        <v>0</v>
      </c>
      <c r="D48" s="9"/>
      <c r="E48" s="9"/>
      <c r="F48" s="9"/>
      <c r="G48" s="9"/>
      <c r="H48" s="9"/>
      <c r="I48" s="10">
        <f t="shared" si="3"/>
        <v>0</v>
      </c>
      <c r="J48" s="6"/>
      <c r="K48" s="6"/>
    </row>
    <row r="49" spans="2:11" ht="33" x14ac:dyDescent="0.3">
      <c r="B49" s="11" t="s">
        <v>42</v>
      </c>
      <c r="C49" s="8">
        <v>0</v>
      </c>
      <c r="D49" s="9"/>
      <c r="E49" s="9"/>
      <c r="F49" s="9"/>
      <c r="G49" s="9"/>
      <c r="H49" s="9"/>
      <c r="I49" s="10">
        <f t="shared" si="3"/>
        <v>0</v>
      </c>
      <c r="J49" s="6"/>
      <c r="K49" s="6"/>
    </row>
    <row r="50" spans="2:11" ht="33" x14ac:dyDescent="0.3">
      <c r="B50" s="11" t="s">
        <v>27</v>
      </c>
      <c r="C50" s="8">
        <v>500000</v>
      </c>
      <c r="D50" s="9"/>
      <c r="E50" s="9"/>
      <c r="F50" s="9"/>
      <c r="G50" s="9"/>
      <c r="H50" s="9"/>
      <c r="I50" s="10">
        <f t="shared" si="3"/>
        <v>0</v>
      </c>
      <c r="J50" s="6"/>
      <c r="K50" s="6"/>
    </row>
    <row r="51" spans="2:11" ht="33.75" thickBot="1" x14ac:dyDescent="0.35">
      <c r="B51" s="23" t="s">
        <v>43</v>
      </c>
      <c r="C51" s="30"/>
      <c r="D51" s="26"/>
      <c r="E51" s="26"/>
      <c r="F51" s="26"/>
      <c r="G51" s="26"/>
      <c r="H51" s="26"/>
      <c r="I51" s="27">
        <f t="shared" si="3"/>
        <v>0</v>
      </c>
      <c r="J51" s="6"/>
      <c r="K51" s="6"/>
    </row>
    <row r="52" spans="2:11" ht="17.25" thickBot="1" x14ac:dyDescent="0.35">
      <c r="B52" s="16" t="s">
        <v>44</v>
      </c>
      <c r="C52" s="31"/>
      <c r="D52" s="32"/>
      <c r="E52" s="32"/>
      <c r="F52" s="32"/>
      <c r="G52" s="32"/>
      <c r="H52" s="32"/>
      <c r="I52" s="18">
        <f t="shared" si="3"/>
        <v>0</v>
      </c>
      <c r="J52" s="6"/>
      <c r="K52" s="6"/>
    </row>
    <row r="53" spans="2:11" ht="33" x14ac:dyDescent="0.3">
      <c r="B53" s="19" t="s">
        <v>45</v>
      </c>
      <c r="C53" s="20"/>
      <c r="D53" s="22"/>
      <c r="E53" s="22"/>
      <c r="F53" s="22"/>
      <c r="G53" s="22"/>
      <c r="H53" s="22"/>
      <c r="I53" s="15">
        <f t="shared" si="3"/>
        <v>0</v>
      </c>
      <c r="J53" s="6"/>
      <c r="K53" s="6"/>
    </row>
    <row r="54" spans="2:11" ht="33" x14ac:dyDescent="0.3">
      <c r="B54" s="11" t="s">
        <v>46</v>
      </c>
      <c r="C54" s="8"/>
      <c r="D54" s="9"/>
      <c r="E54" s="9"/>
      <c r="F54" s="9"/>
      <c r="G54" s="9"/>
      <c r="H54" s="9"/>
      <c r="I54" s="10">
        <f t="shared" si="3"/>
        <v>0</v>
      </c>
      <c r="J54" s="6"/>
      <c r="K54" s="6"/>
    </row>
    <row r="55" spans="2:11" ht="33" x14ac:dyDescent="0.3">
      <c r="B55" s="11" t="s">
        <v>47</v>
      </c>
      <c r="C55" s="8"/>
      <c r="D55" s="9"/>
      <c r="E55" s="9"/>
      <c r="F55" s="9"/>
      <c r="G55" s="9"/>
      <c r="H55" s="9"/>
      <c r="I55" s="10">
        <f t="shared" si="3"/>
        <v>0</v>
      </c>
      <c r="J55" s="6"/>
      <c r="K55" s="6"/>
    </row>
    <row r="56" spans="2:11" ht="33" x14ac:dyDescent="0.3">
      <c r="B56" s="11" t="s">
        <v>48</v>
      </c>
      <c r="C56" s="8"/>
      <c r="D56" s="9"/>
      <c r="E56" s="9"/>
      <c r="F56" s="9"/>
      <c r="G56" s="9"/>
      <c r="H56" s="9"/>
      <c r="I56" s="10">
        <f t="shared" si="3"/>
        <v>0</v>
      </c>
      <c r="J56" s="6"/>
      <c r="K56" s="6"/>
    </row>
    <row r="57" spans="2:11" ht="33" x14ac:dyDescent="0.3">
      <c r="B57" s="11" t="s">
        <v>49</v>
      </c>
      <c r="C57" s="8"/>
      <c r="D57" s="9"/>
      <c r="E57" s="9"/>
      <c r="F57" s="9"/>
      <c r="G57" s="9"/>
      <c r="H57" s="9"/>
      <c r="I57" s="10">
        <f t="shared" si="3"/>
        <v>0</v>
      </c>
      <c r="J57" s="6"/>
      <c r="K57" s="6"/>
    </row>
    <row r="58" spans="2:11" ht="33" x14ac:dyDescent="0.3">
      <c r="B58" s="11" t="s">
        <v>50</v>
      </c>
      <c r="C58" s="8"/>
      <c r="D58" s="9"/>
      <c r="E58" s="9"/>
      <c r="F58" s="9"/>
      <c r="G58" s="9"/>
      <c r="H58" s="9"/>
      <c r="I58" s="10">
        <f t="shared" si="3"/>
        <v>0</v>
      </c>
      <c r="J58" s="6"/>
      <c r="K58" s="6"/>
    </row>
    <row r="59" spans="2:11" ht="33.75" thickBot="1" x14ac:dyDescent="0.35">
      <c r="B59" s="23" t="s">
        <v>51</v>
      </c>
      <c r="C59" s="33"/>
      <c r="D59" s="26"/>
      <c r="E59" s="26"/>
      <c r="F59" s="26"/>
      <c r="G59" s="26"/>
      <c r="H59" s="26"/>
      <c r="I59" s="27">
        <f t="shared" si="3"/>
        <v>0</v>
      </c>
      <c r="J59" s="6"/>
      <c r="K59" s="6"/>
    </row>
    <row r="60" spans="2:11" ht="30.75" thickBot="1" x14ac:dyDescent="0.3">
      <c r="B60" s="16" t="s">
        <v>28</v>
      </c>
      <c r="C60" s="21">
        <f>+C61+C62+C63+C64+C65+C66+C68</f>
        <v>13637674</v>
      </c>
      <c r="D60" s="29"/>
      <c r="E60" s="29"/>
      <c r="F60" s="29"/>
      <c r="G60" s="29">
        <f>+G66</f>
        <v>71607.600000000006</v>
      </c>
      <c r="H60" s="29">
        <f>+H66</f>
        <v>0</v>
      </c>
      <c r="I60" s="18">
        <f t="shared" si="3"/>
        <v>71607.600000000006</v>
      </c>
      <c r="J60" s="6"/>
      <c r="K60" s="6"/>
    </row>
    <row r="61" spans="2:11" ht="16.5" x14ac:dyDescent="0.3">
      <c r="B61" s="19" t="s">
        <v>29</v>
      </c>
      <c r="C61" s="20">
        <v>800000</v>
      </c>
      <c r="D61" s="22"/>
      <c r="E61" s="22"/>
      <c r="F61" s="22"/>
      <c r="G61" s="22"/>
      <c r="H61" s="22"/>
      <c r="I61" s="15">
        <f t="shared" si="3"/>
        <v>0</v>
      </c>
      <c r="J61" s="6"/>
      <c r="K61" s="6"/>
    </row>
    <row r="62" spans="2:11" ht="33" x14ac:dyDescent="0.3">
      <c r="B62" s="11" t="s">
        <v>30</v>
      </c>
      <c r="C62" s="8">
        <v>350000</v>
      </c>
      <c r="D62" s="9"/>
      <c r="E62" s="9"/>
      <c r="F62" s="9"/>
      <c r="G62" s="9"/>
      <c r="H62" s="9"/>
      <c r="I62" s="10">
        <f t="shared" si="3"/>
        <v>0</v>
      </c>
      <c r="J62" s="6"/>
      <c r="K62" s="6"/>
    </row>
    <row r="63" spans="2:11" ht="33" x14ac:dyDescent="0.3">
      <c r="B63" s="11" t="s">
        <v>31</v>
      </c>
      <c r="C63" s="8">
        <v>172874</v>
      </c>
      <c r="D63" s="9"/>
      <c r="E63" s="9"/>
      <c r="F63" s="9"/>
      <c r="G63" s="9"/>
      <c r="H63" s="9"/>
      <c r="I63" s="10">
        <f t="shared" si="3"/>
        <v>0</v>
      </c>
      <c r="J63" s="6"/>
      <c r="K63" s="6"/>
    </row>
    <row r="64" spans="2:11" ht="33" x14ac:dyDescent="0.3">
      <c r="B64" s="11" t="s">
        <v>32</v>
      </c>
      <c r="C64" s="8">
        <v>11504800</v>
      </c>
      <c r="D64" s="9"/>
      <c r="E64" s="9"/>
      <c r="F64" s="9"/>
      <c r="G64" s="9"/>
      <c r="H64" s="9"/>
      <c r="I64" s="10">
        <f t="shared" si="3"/>
        <v>0</v>
      </c>
      <c r="J64" s="6"/>
      <c r="K64" s="6"/>
    </row>
    <row r="65" spans="2:11" ht="33" x14ac:dyDescent="0.3">
      <c r="B65" s="11" t="s">
        <v>33</v>
      </c>
      <c r="C65" s="8">
        <v>450000</v>
      </c>
      <c r="D65" s="9"/>
      <c r="E65" s="9"/>
      <c r="F65" s="9"/>
      <c r="G65" s="9"/>
      <c r="H65" s="9"/>
      <c r="I65" s="10">
        <f t="shared" si="3"/>
        <v>0</v>
      </c>
      <c r="J65" s="6"/>
      <c r="K65" s="6"/>
    </row>
    <row r="66" spans="2:11" ht="16.5" x14ac:dyDescent="0.3">
      <c r="B66" s="11" t="s">
        <v>52</v>
      </c>
      <c r="C66" s="8">
        <v>50000</v>
      </c>
      <c r="D66" s="9"/>
      <c r="E66" s="9"/>
      <c r="F66" s="9"/>
      <c r="G66" s="9">
        <v>71607.600000000006</v>
      </c>
      <c r="H66" s="9"/>
      <c r="I66" s="10">
        <f t="shared" si="3"/>
        <v>71607.600000000006</v>
      </c>
      <c r="J66" s="6"/>
      <c r="K66" s="6"/>
    </row>
    <row r="67" spans="2:11" ht="16.5" x14ac:dyDescent="0.3">
      <c r="B67" s="11" t="s">
        <v>53</v>
      </c>
      <c r="C67" s="8">
        <v>0</v>
      </c>
      <c r="D67" s="9"/>
      <c r="E67" s="9"/>
      <c r="F67" s="9"/>
      <c r="G67" s="9"/>
      <c r="H67" s="9"/>
      <c r="I67" s="10">
        <f t="shared" si="3"/>
        <v>0</v>
      </c>
      <c r="J67" s="6"/>
      <c r="K67" s="6"/>
    </row>
    <row r="68" spans="2:11" ht="16.5" x14ac:dyDescent="0.3">
      <c r="B68" s="11" t="s">
        <v>34</v>
      </c>
      <c r="C68" s="8">
        <v>310000</v>
      </c>
      <c r="D68" s="9"/>
      <c r="E68" s="9"/>
      <c r="F68" s="9"/>
      <c r="G68" s="9"/>
      <c r="H68" s="9"/>
      <c r="I68" s="10">
        <f t="shared" si="3"/>
        <v>0</v>
      </c>
      <c r="J68" s="6"/>
      <c r="K68" s="6"/>
    </row>
    <row r="69" spans="2:11" ht="33.75" thickBot="1" x14ac:dyDescent="0.35">
      <c r="B69" s="23" t="s">
        <v>54</v>
      </c>
      <c r="C69" s="33">
        <v>0</v>
      </c>
      <c r="D69" s="26"/>
      <c r="E69" s="26"/>
      <c r="F69" s="26"/>
      <c r="G69" s="26"/>
      <c r="H69" s="26"/>
      <c r="I69" s="27">
        <f t="shared" si="3"/>
        <v>0</v>
      </c>
      <c r="J69" s="6"/>
      <c r="K69" s="6"/>
    </row>
    <row r="70" spans="2:11" ht="17.25" thickBot="1" x14ac:dyDescent="0.35">
      <c r="B70" s="16" t="s">
        <v>55</v>
      </c>
      <c r="C70" s="21">
        <v>500000</v>
      </c>
      <c r="D70" s="32"/>
      <c r="E70" s="32"/>
      <c r="F70" s="32"/>
      <c r="G70" s="32"/>
      <c r="H70" s="32"/>
      <c r="I70" s="18">
        <f t="shared" si="3"/>
        <v>0</v>
      </c>
      <c r="J70" s="6"/>
      <c r="K70" s="6"/>
    </row>
    <row r="71" spans="2:11" ht="16.5" x14ac:dyDescent="0.3">
      <c r="B71" s="19" t="s">
        <v>56</v>
      </c>
      <c r="C71" s="20">
        <v>500000</v>
      </c>
      <c r="D71" s="22"/>
      <c r="E71" s="22"/>
      <c r="F71" s="22"/>
      <c r="G71" s="22"/>
      <c r="H71" s="22"/>
      <c r="I71" s="15">
        <f t="shared" si="3"/>
        <v>0</v>
      </c>
      <c r="J71" s="6"/>
      <c r="K71" s="6"/>
    </row>
    <row r="72" spans="2:11" ht="16.5" x14ac:dyDescent="0.3">
      <c r="B72" s="11" t="s">
        <v>57</v>
      </c>
      <c r="C72" s="8"/>
      <c r="D72" s="9"/>
      <c r="E72" s="9"/>
      <c r="F72" s="9"/>
      <c r="G72" s="9"/>
      <c r="H72" s="9"/>
      <c r="I72" s="10">
        <f t="shared" si="3"/>
        <v>0</v>
      </c>
      <c r="J72" s="6"/>
      <c r="K72" s="6"/>
    </row>
    <row r="73" spans="2:11" ht="33" x14ac:dyDescent="0.3">
      <c r="B73" s="11" t="s">
        <v>58</v>
      </c>
      <c r="C73" s="8"/>
      <c r="D73" s="9"/>
      <c r="E73" s="9"/>
      <c r="F73" s="9"/>
      <c r="G73" s="9"/>
      <c r="H73" s="9"/>
      <c r="I73" s="10">
        <f t="shared" si="3"/>
        <v>0</v>
      </c>
      <c r="J73" s="6"/>
      <c r="K73" s="6"/>
    </row>
    <row r="74" spans="2:11" ht="50.25" thickBot="1" x14ac:dyDescent="0.35">
      <c r="B74" s="23" t="s">
        <v>59</v>
      </c>
      <c r="C74" s="24"/>
      <c r="D74" s="26"/>
      <c r="E74" s="26"/>
      <c r="F74" s="26"/>
      <c r="G74" s="26"/>
      <c r="H74" s="26"/>
      <c r="I74" s="27">
        <f t="shared" si="3"/>
        <v>0</v>
      </c>
      <c r="J74" s="6"/>
      <c r="K74" s="6"/>
    </row>
    <row r="75" spans="2:11" ht="30.75" thickBot="1" x14ac:dyDescent="0.35">
      <c r="B75" s="16" t="s">
        <v>60</v>
      </c>
      <c r="C75" s="34"/>
      <c r="D75" s="32"/>
      <c r="E75" s="32"/>
      <c r="F75" s="32"/>
      <c r="G75" s="32"/>
      <c r="H75" s="32"/>
      <c r="I75" s="18">
        <f t="shared" si="3"/>
        <v>0</v>
      </c>
      <c r="J75" s="6"/>
      <c r="K75" s="6"/>
    </row>
    <row r="76" spans="2:11" ht="16.5" x14ac:dyDescent="0.3">
      <c r="B76" s="19" t="s">
        <v>61</v>
      </c>
      <c r="C76" s="20"/>
      <c r="D76" s="22"/>
      <c r="E76" s="22"/>
      <c r="F76" s="22"/>
      <c r="G76" s="22"/>
      <c r="H76" s="22"/>
      <c r="I76" s="15">
        <f t="shared" si="3"/>
        <v>0</v>
      </c>
      <c r="J76" s="6"/>
      <c r="K76" s="6"/>
    </row>
    <row r="77" spans="2:11" ht="33.75" thickBot="1" x14ac:dyDescent="0.35">
      <c r="B77" s="23" t="s">
        <v>62</v>
      </c>
      <c r="C77" s="24"/>
      <c r="D77" s="26"/>
      <c r="E77" s="26"/>
      <c r="F77" s="26"/>
      <c r="G77" s="26"/>
      <c r="H77" s="26"/>
      <c r="I77" s="27">
        <f t="shared" si="3"/>
        <v>0</v>
      </c>
      <c r="J77" s="6"/>
      <c r="K77" s="6"/>
    </row>
    <row r="78" spans="2:11" ht="17.25" thickBot="1" x14ac:dyDescent="0.35">
      <c r="B78" s="16" t="s">
        <v>63</v>
      </c>
      <c r="C78" s="31"/>
      <c r="D78" s="32"/>
      <c r="E78" s="32"/>
      <c r="F78" s="32"/>
      <c r="G78" s="32"/>
      <c r="H78" s="32"/>
      <c r="I78" s="18">
        <f t="shared" si="3"/>
        <v>0</v>
      </c>
      <c r="J78" s="6"/>
      <c r="K78" s="6"/>
    </row>
    <row r="79" spans="2:11" ht="33" x14ac:dyDescent="0.3">
      <c r="B79" s="19" t="s">
        <v>64</v>
      </c>
      <c r="C79" s="20"/>
      <c r="D79" s="22"/>
      <c r="E79" s="22"/>
      <c r="F79" s="22"/>
      <c r="G79" s="22"/>
      <c r="H79" s="22"/>
      <c r="I79" s="15">
        <f t="shared" si="3"/>
        <v>0</v>
      </c>
      <c r="J79" s="6"/>
      <c r="K79" s="6"/>
    </row>
    <row r="80" spans="2:11" ht="33" x14ac:dyDescent="0.3">
      <c r="B80" s="11" t="s">
        <v>65</v>
      </c>
      <c r="C80" s="8"/>
      <c r="D80" s="9"/>
      <c r="E80" s="9"/>
      <c r="F80" s="9"/>
      <c r="G80" s="9"/>
      <c r="H80" s="9"/>
      <c r="I80" s="10">
        <f t="shared" si="3"/>
        <v>0</v>
      </c>
      <c r="J80" s="6"/>
      <c r="K80" s="6"/>
    </row>
    <row r="81" spans="2:11" ht="33.75" thickBot="1" x14ac:dyDescent="0.35">
      <c r="B81" s="23" t="s">
        <v>66</v>
      </c>
      <c r="C81" s="24"/>
      <c r="D81" s="26"/>
      <c r="E81" s="26"/>
      <c r="F81" s="26"/>
      <c r="G81" s="26"/>
      <c r="H81" s="26"/>
      <c r="I81" s="27">
        <f t="shared" si="3"/>
        <v>0</v>
      </c>
      <c r="J81" s="6"/>
      <c r="K81" s="6"/>
    </row>
    <row r="82" spans="2:11" ht="17.25" thickBot="1" x14ac:dyDescent="0.35">
      <c r="B82" s="35" t="s">
        <v>35</v>
      </c>
      <c r="C82" s="36"/>
      <c r="D82" s="37"/>
      <c r="E82" s="37"/>
      <c r="F82" s="37"/>
      <c r="G82" s="37"/>
      <c r="H82" s="37"/>
      <c r="I82" s="38">
        <f t="shared" ref="I82:I94" si="6">SUM(D82:H82)</f>
        <v>0</v>
      </c>
      <c r="J82" s="6"/>
      <c r="K82" s="6"/>
    </row>
    <row r="83" spans="2:11" ht="17.25" thickBot="1" x14ac:dyDescent="0.35">
      <c r="B83" s="39"/>
      <c r="C83" s="40"/>
      <c r="D83" s="41"/>
      <c r="E83" s="41"/>
      <c r="F83" s="41"/>
      <c r="G83" s="41"/>
      <c r="H83" s="41"/>
      <c r="I83" s="42">
        <f t="shared" si="6"/>
        <v>0</v>
      </c>
      <c r="J83" s="6"/>
      <c r="K83" s="6"/>
    </row>
    <row r="84" spans="2:11" ht="17.25" thickBot="1" x14ac:dyDescent="0.35">
      <c r="B84" s="16" t="s">
        <v>67</v>
      </c>
      <c r="C84" s="34"/>
      <c r="D84" s="32"/>
      <c r="E84" s="32"/>
      <c r="F84" s="32"/>
      <c r="G84" s="32"/>
      <c r="H84" s="32"/>
      <c r="I84" s="18">
        <f t="shared" si="6"/>
        <v>0</v>
      </c>
      <c r="J84" s="6"/>
      <c r="K84" s="6"/>
    </row>
    <row r="85" spans="2:11" ht="30.75" thickBot="1" x14ac:dyDescent="0.35">
      <c r="B85" s="16" t="s">
        <v>68</v>
      </c>
      <c r="C85" s="34"/>
      <c r="D85" s="32"/>
      <c r="E85" s="32"/>
      <c r="F85" s="32"/>
      <c r="G85" s="32"/>
      <c r="H85" s="32"/>
      <c r="I85" s="18">
        <f t="shared" si="6"/>
        <v>0</v>
      </c>
      <c r="J85" s="6"/>
      <c r="K85" s="6"/>
    </row>
    <row r="86" spans="2:11" ht="33" x14ac:dyDescent="0.3">
      <c r="B86" s="19" t="s">
        <v>69</v>
      </c>
      <c r="C86" s="20"/>
      <c r="D86" s="22"/>
      <c r="E86" s="22"/>
      <c r="F86" s="22"/>
      <c r="G86" s="22"/>
      <c r="H86" s="22"/>
      <c r="I86" s="15">
        <f t="shared" si="6"/>
        <v>0</v>
      </c>
      <c r="J86" s="6"/>
      <c r="K86" s="6"/>
    </row>
    <row r="87" spans="2:11" ht="33.75" thickBot="1" x14ac:dyDescent="0.35">
      <c r="B87" s="23" t="s">
        <v>70</v>
      </c>
      <c r="C87" s="24"/>
      <c r="D87" s="26"/>
      <c r="E87" s="26"/>
      <c r="F87" s="26"/>
      <c r="G87" s="26"/>
      <c r="H87" s="26"/>
      <c r="I87" s="27">
        <f t="shared" si="6"/>
        <v>0</v>
      </c>
      <c r="J87" s="6"/>
      <c r="K87" s="6"/>
    </row>
    <row r="88" spans="2:11" ht="17.25" thickBot="1" x14ac:dyDescent="0.35">
      <c r="B88" s="16" t="s">
        <v>71</v>
      </c>
      <c r="C88" s="34"/>
      <c r="D88" s="32"/>
      <c r="E88" s="32"/>
      <c r="F88" s="32"/>
      <c r="G88" s="32"/>
      <c r="H88" s="32"/>
      <c r="I88" s="18">
        <f t="shared" si="6"/>
        <v>0</v>
      </c>
      <c r="J88" s="6"/>
      <c r="K88" s="6"/>
    </row>
    <row r="89" spans="2:11" ht="33" x14ac:dyDescent="0.3">
      <c r="B89" s="19" t="s">
        <v>72</v>
      </c>
      <c r="C89" s="20"/>
      <c r="D89" s="22"/>
      <c r="E89" s="22"/>
      <c r="F89" s="22"/>
      <c r="G89" s="22"/>
      <c r="H89" s="22"/>
      <c r="I89" s="15">
        <f t="shared" si="6"/>
        <v>0</v>
      </c>
      <c r="J89" s="6"/>
      <c r="K89" s="6"/>
    </row>
    <row r="90" spans="2:11" ht="33.75" thickBot="1" x14ac:dyDescent="0.35">
      <c r="B90" s="23" t="s">
        <v>73</v>
      </c>
      <c r="C90" s="24"/>
      <c r="D90" s="26"/>
      <c r="E90" s="26"/>
      <c r="F90" s="26"/>
      <c r="G90" s="26"/>
      <c r="H90" s="26"/>
      <c r="I90" s="27">
        <f t="shared" si="6"/>
        <v>0</v>
      </c>
      <c r="J90" s="6"/>
      <c r="K90" s="6"/>
    </row>
    <row r="91" spans="2:11" ht="30.75" thickBot="1" x14ac:dyDescent="0.35">
      <c r="B91" s="16" t="s">
        <v>74</v>
      </c>
      <c r="C91" s="34"/>
      <c r="D91" s="32"/>
      <c r="E91" s="32"/>
      <c r="F91" s="32"/>
      <c r="G91" s="32"/>
      <c r="H91" s="32"/>
      <c r="I91" s="18">
        <f t="shared" si="6"/>
        <v>0</v>
      </c>
      <c r="J91" s="6"/>
      <c r="K91" s="6"/>
    </row>
    <row r="92" spans="2:11" ht="33.75" thickBot="1" x14ac:dyDescent="0.35">
      <c r="B92" s="43" t="s">
        <v>75</v>
      </c>
      <c r="C92" s="44"/>
      <c r="D92" s="41"/>
      <c r="E92" s="41"/>
      <c r="F92" s="41"/>
      <c r="G92" s="41"/>
      <c r="H92" s="41"/>
      <c r="I92" s="42">
        <f t="shared" si="6"/>
        <v>0</v>
      </c>
      <c r="J92" s="6"/>
      <c r="K92" s="6"/>
    </row>
    <row r="93" spans="2:11" ht="17.25" thickBot="1" x14ac:dyDescent="0.35">
      <c r="B93" s="35" t="s">
        <v>76</v>
      </c>
      <c r="C93" s="36"/>
      <c r="D93" s="37"/>
      <c r="E93" s="37"/>
      <c r="F93" s="37"/>
      <c r="G93" s="37"/>
      <c r="H93" s="37"/>
      <c r="I93" s="38">
        <f t="shared" si="6"/>
        <v>0</v>
      </c>
      <c r="J93" s="6"/>
      <c r="K93" s="6"/>
    </row>
    <row r="94" spans="2:11" ht="17.25" thickBot="1" x14ac:dyDescent="0.35">
      <c r="B94" s="45"/>
      <c r="C94" s="47"/>
      <c r="D94" s="49"/>
      <c r="E94" s="49"/>
      <c r="F94" s="49"/>
      <c r="G94" s="49"/>
      <c r="H94" s="49"/>
      <c r="I94" s="42">
        <f t="shared" si="6"/>
        <v>0</v>
      </c>
      <c r="J94" s="6"/>
      <c r="K94" s="6"/>
    </row>
    <row r="95" spans="2:11" ht="33.75" thickBot="1" x14ac:dyDescent="0.3">
      <c r="B95" s="46" t="s">
        <v>77</v>
      </c>
      <c r="C95" s="48">
        <f>+C18+C24+C34+C44+C60+C70</f>
        <v>695776982</v>
      </c>
      <c r="D95" s="48">
        <f t="shared" ref="D95:H95" si="7">+D18+D24+D34+D44+D60</f>
        <v>22709720.07</v>
      </c>
      <c r="E95" s="48">
        <f t="shared" si="7"/>
        <v>51759591.150000006</v>
      </c>
      <c r="F95" s="48">
        <f t="shared" si="7"/>
        <v>33345136.940000001</v>
      </c>
      <c r="G95" s="48">
        <f t="shared" si="7"/>
        <v>43947413.789999999</v>
      </c>
      <c r="H95" s="48">
        <f t="shared" si="7"/>
        <v>49565163.370000005</v>
      </c>
      <c r="I95" s="48">
        <f>SUM(D95:H95)</f>
        <v>201327025.31999999</v>
      </c>
      <c r="J95" s="5"/>
      <c r="K95" s="6"/>
    </row>
    <row r="96" spans="2:11" x14ac:dyDescent="0.25">
      <c r="D96" s="5"/>
      <c r="E96" s="5"/>
      <c r="F96" s="5"/>
      <c r="G96" s="5"/>
      <c r="H96" s="5"/>
      <c r="I96" s="3"/>
    </row>
    <row r="97" spans="2:9" x14ac:dyDescent="0.25">
      <c r="D97" s="5"/>
      <c r="E97" s="5"/>
      <c r="F97" s="5"/>
      <c r="G97" s="5"/>
      <c r="H97" s="5"/>
      <c r="I97" s="3"/>
    </row>
    <row r="98" spans="2:9" x14ac:dyDescent="0.25">
      <c r="D98" s="5"/>
      <c r="E98" s="5"/>
      <c r="F98" s="5"/>
      <c r="G98" s="5"/>
      <c r="H98" s="5"/>
      <c r="I98" s="3"/>
    </row>
    <row r="99" spans="2:9" x14ac:dyDescent="0.25">
      <c r="D99" s="5"/>
      <c r="E99" s="5"/>
      <c r="F99" s="5"/>
      <c r="G99" s="5"/>
      <c r="H99" s="5"/>
      <c r="I99" s="3"/>
    </row>
    <row r="100" spans="2:9" x14ac:dyDescent="0.25">
      <c r="D100" s="5"/>
      <c r="E100" s="5"/>
      <c r="F100" s="5"/>
      <c r="G100" s="5"/>
      <c r="H100" s="5"/>
      <c r="I100" s="3"/>
    </row>
    <row r="102" spans="2:9" x14ac:dyDescent="0.25">
      <c r="I102" s="6"/>
    </row>
    <row r="103" spans="2:9" x14ac:dyDescent="0.25">
      <c r="B103" s="7"/>
      <c r="C103" s="7"/>
      <c r="D103" s="7"/>
      <c r="E103" s="7"/>
      <c r="F103" s="7"/>
      <c r="G103" s="7"/>
      <c r="H103" s="7"/>
      <c r="I103" s="7"/>
    </row>
    <row r="104" spans="2:9" x14ac:dyDescent="0.25">
      <c r="B104" s="7"/>
      <c r="C104" s="7"/>
      <c r="D104" s="7"/>
      <c r="E104" s="7"/>
      <c r="F104" s="7"/>
      <c r="G104" s="7"/>
      <c r="H104" s="7"/>
      <c r="I104" s="7"/>
    </row>
    <row r="114" spans="3:3" x14ac:dyDescent="0.25">
      <c r="C114" s="50"/>
    </row>
  </sheetData>
  <sheetProtection algorithmName="SHA-512" hashValue="iW56Eg+glsTuk35VOawY8nGUChZ9mtbeCYDSE3AbItEUolOQq+H5ur9Ghb06TqUMMNEg4CqHo67DqBJaJbLIug==" saltValue="gmpJTYgQf55HR9cjIQQEWg==" spinCount="100000" sheet="1" objects="1" scenarios="1"/>
  <mergeCells count="5">
    <mergeCell ref="B9:C9"/>
    <mergeCell ref="B10:I10"/>
    <mergeCell ref="B12:I12"/>
    <mergeCell ref="B13:I13"/>
    <mergeCell ref="B14:I14"/>
  </mergeCells>
  <pageMargins left="0.70866141732283472" right="0.70866141732283472" top="0.74803149606299213" bottom="0.74803149606299213" header="0.31496062992125984" footer="0.31496062992125984"/>
  <pageSetup paperSize="5"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2021-06-07T13:53:02Z</cp:lastPrinted>
  <dcterms:created xsi:type="dcterms:W3CDTF">2018-04-17T18:57:16Z</dcterms:created>
  <dcterms:modified xsi:type="dcterms:W3CDTF">2021-10-08T18:31:33Z</dcterms:modified>
</cp:coreProperties>
</file>