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MARZO 2021\"/>
    </mc:Choice>
  </mc:AlternateContent>
  <xr:revisionPtr revIDLastSave="0" documentId="13_ncr:1_{6158E29A-728D-469B-937B-1177015BBEE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EJECUCION ACUMULADA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" l="1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C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F43" i="4"/>
  <c r="E43" i="4"/>
  <c r="D43" i="4"/>
  <c r="G43" i="4" s="1"/>
  <c r="C43" i="4"/>
  <c r="G42" i="4"/>
  <c r="G41" i="4"/>
  <c r="G40" i="4"/>
  <c r="G39" i="4"/>
  <c r="G38" i="4"/>
  <c r="G37" i="4"/>
  <c r="G36" i="4"/>
  <c r="G35" i="4"/>
  <c r="G34" i="4"/>
  <c r="G33" i="4"/>
  <c r="C33" i="4"/>
  <c r="G32" i="4"/>
  <c r="G31" i="4"/>
  <c r="G30" i="4"/>
  <c r="G29" i="4"/>
  <c r="G28" i="4"/>
  <c r="G27" i="4"/>
  <c r="G26" i="4"/>
  <c r="G25" i="4"/>
  <c r="G24" i="4"/>
  <c r="F23" i="4"/>
  <c r="E23" i="4"/>
  <c r="D23" i="4"/>
  <c r="G23" i="4" s="1"/>
  <c r="C23" i="4"/>
  <c r="G22" i="4"/>
  <c r="G21" i="4"/>
  <c r="G20" i="4"/>
  <c r="G19" i="4"/>
  <c r="G18" i="4"/>
  <c r="F17" i="4"/>
  <c r="E17" i="4"/>
  <c r="E94" i="4" s="1"/>
  <c r="D17" i="4"/>
  <c r="C17" i="4"/>
  <c r="L16" i="4"/>
  <c r="M16" i="4" s="1"/>
  <c r="N16" i="4" s="1"/>
  <c r="O16" i="4" s="1"/>
  <c r="P16" i="4" s="1"/>
  <c r="Q16" i="4" s="1"/>
  <c r="F94" i="4" l="1"/>
  <c r="E16" i="4"/>
  <c r="D16" i="4"/>
  <c r="C94" i="4"/>
  <c r="F16" i="4"/>
  <c r="G17" i="4"/>
  <c r="G94" i="4" s="1"/>
  <c r="D94" i="4"/>
  <c r="C16" i="4"/>
  <c r="G16" i="4" l="1"/>
</calcChain>
</file>

<file path=xl/sharedStrings.xml><?xml version="1.0" encoding="utf-8"?>
<sst xmlns="http://schemas.openxmlformats.org/spreadsheetml/2006/main" count="87" uniqueCount="87">
  <si>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</si>
  <si>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</si>
  <si>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</si>
  <si>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</si>
  <si>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</si>
  <si>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</si>
  <si>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</si>
  <si>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</si>
  <si>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</si>
  <si>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</si>
  <si>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</si>
  <si>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</si>
  <si>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</si>
  <si>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</si>
  <si>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</si>
  <si>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</si>
  <si>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</si>
  <si>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</si>
  <si>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</si>
  <si>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</si>
  <si>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</si>
  <si>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</si>
  <si>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</si>
  <si>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</si>
  <si>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</si>
  <si>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</si>
  <si>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</si>
  <si>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</si>
  <si>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</si>
  <si>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</si>
  <si>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</si>
  <si>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</si>
  <si>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</si>
  <si>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</si>
  <si>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</si>
  <si>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</si>
  <si>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</si>
  <si>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</si>
  <si>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</si>
  <si>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</si>
  <si>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</si>
  <si>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</si>
  <si>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</si>
  <si>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</si>
  <si>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</si>
  <si>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</si>
  <si>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</si>
  <si>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</si>
  <si>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</si>
  <si>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</si>
  <si>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</si>
  <si>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</si>
  <si>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</si>
  <si>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</si>
  <si>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</si>
  <si>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</si>
  <si>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</si>
  <si>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</si>
  <si>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</si>
  <si>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</si>
  <si>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</si>
  <si>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</si>
  <si>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</si>
  <si>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</si>
  <si>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</si>
  <si>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</si>
  <si>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</si>
  <si>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</si>
  <si>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</si>
  <si>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</si>
  <si>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</si>
  <si>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</si>
  <si>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</si>
  <si>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</si>
  <si>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</si>
  <si>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</si>
  <si>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</si>
  <si>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</si>
  <si>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 xml:space="preserve">Ejecución de Gastos y Aplicaciones Financieras </t>
  </si>
  <si>
    <t xml:space="preserve">Total </t>
  </si>
  <si>
    <t>TOTAL</t>
  </si>
  <si>
    <t xml:space="preserve">                                                                                                Lic. Juana FELIZ</t>
  </si>
  <si>
    <t>ENERO</t>
  </si>
  <si>
    <t>FEBRERO</t>
  </si>
  <si>
    <t>MARZO</t>
  </si>
  <si>
    <t>Valores en RD$</t>
  </si>
  <si>
    <t>Desde 01 de Enero hasta 31 de Marzo, Año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</si>
</sst>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9" fontId="0" fillId="0" borderId="0" xfId="2" applyFont="1"/>
    <xf numFmtId="43" fontId="0" fillId="0" borderId="0" xfId="0" applyNumberFormat="1"/>
    <xf numFmtId="4" fontId="0" fillId="0" borderId="0" xfId="0" applyNumberFormat="1"/>
    <xf numFmtId="0" fontId="1" fillId="0" borderId="0" xfId="0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horizontal="left"/>
    </xf>
    <xf numFmtId="43" fontId="5" fillId="0" borderId="1" xfId="0" applyNumberFormat="1" applyFont="1" applyBorder="1"/>
    <xf numFmtId="0" fontId="3" fillId="0" borderId="1" xfId="0" applyFont="1" applyBorder="1" applyAlignment="1">
      <alignment horizontal="left" vertical="center" wrapText="1" indent="2"/>
    </xf>
    <xf numFmtId="43" fontId="3" fillId="0" borderId="1" xfId="1" applyFont="1" applyBorder="1" applyAlignment="1">
      <alignment vertical="center" wrapText="1"/>
    </xf>
    <xf numFmtId="43" fontId="3" fillId="0" borderId="1" xfId="1" applyFont="1" applyBorder="1"/>
    <xf numFmtId="4" fontId="3" fillId="0" borderId="0" xfId="0" applyNumberFormat="1" applyFont="1"/>
    <xf numFmtId="43" fontId="3" fillId="0" borderId="0" xfId="0" applyNumberFormat="1" applyFont="1"/>
    <xf numFmtId="43" fontId="3" fillId="0" borderId="0" xfId="1" applyFont="1"/>
    <xf numFmtId="0" fontId="5" fillId="0" borderId="0" xfId="0" applyFont="1" applyAlignment="1"/>
    <xf numFmtId="43" fontId="5" fillId="0" borderId="3" xfId="0" applyNumberFormat="1" applyFont="1" applyBorder="1"/>
    <xf numFmtId="0" fontId="5" fillId="0" borderId="4" xfId="0" applyFont="1" applyBorder="1" applyAlignment="1">
      <alignment horizontal="left" vertical="center" wrapText="1"/>
    </xf>
    <xf numFmtId="43" fontId="5" fillId="0" borderId="5" xfId="1" applyFont="1" applyBorder="1" applyAlignment="1">
      <alignment horizontal="left" vertical="center" wrapText="1"/>
    </xf>
    <xf numFmtId="43" fontId="5" fillId="0" borderId="6" xfId="0" applyNumberFormat="1" applyFont="1" applyBorder="1"/>
    <xf numFmtId="0" fontId="4" fillId="3" borderId="4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 indent="2"/>
    </xf>
    <xf numFmtId="43" fontId="3" fillId="0" borderId="3" xfId="1" applyFont="1" applyBorder="1" applyAlignment="1">
      <alignment vertical="center" wrapText="1"/>
    </xf>
    <xf numFmtId="43" fontId="3" fillId="0" borderId="3" xfId="1" applyFont="1" applyBorder="1"/>
    <xf numFmtId="43" fontId="5" fillId="0" borderId="5" xfId="1" applyFont="1" applyBorder="1" applyAlignment="1">
      <alignment vertical="center" wrapText="1"/>
    </xf>
    <xf numFmtId="0" fontId="3" fillId="0" borderId="2" xfId="0" applyFont="1" applyBorder="1" applyAlignment="1">
      <alignment horizontal="left" vertical="center" wrapText="1" indent="2"/>
    </xf>
    <xf numFmtId="43" fontId="3" fillId="0" borderId="2" xfId="1" applyFont="1" applyBorder="1" applyAlignment="1">
      <alignment vertical="center" wrapText="1"/>
    </xf>
    <xf numFmtId="43" fontId="3" fillId="0" borderId="2" xfId="1" applyFont="1" applyBorder="1"/>
    <xf numFmtId="43" fontId="5" fillId="0" borderId="2" xfId="0" applyNumberFormat="1" applyFont="1" applyBorder="1"/>
    <xf numFmtId="4" fontId="3" fillId="0" borderId="3" xfId="0" applyNumberFormat="1" applyFont="1" applyBorder="1"/>
    <xf numFmtId="4" fontId="3" fillId="0" borderId="2" xfId="0" applyNumberFormat="1" applyFont="1" applyBorder="1" applyAlignment="1">
      <alignment vertical="center" wrapText="1"/>
    </xf>
    <xf numFmtId="43" fontId="5" fillId="0" borderId="5" xfId="1" applyFont="1" applyBorder="1"/>
    <xf numFmtId="164" fontId="5" fillId="0" borderId="2" xfId="0" applyNumberFormat="1" applyFont="1" applyBorder="1" applyAlignment="1">
      <alignment vertical="center" wrapText="1"/>
    </xf>
    <xf numFmtId="43" fontId="3" fillId="0" borderId="5" xfId="1" applyFont="1" applyBorder="1" applyAlignment="1">
      <alignment vertical="center" wrapText="1"/>
    </xf>
    <xf numFmtId="43" fontId="3" fillId="0" borderId="5" xfId="1" applyFont="1" applyBorder="1"/>
    <xf numFmtId="43" fontId="5" fillId="0" borderId="2" xfId="1" applyFont="1" applyBorder="1" applyAlignment="1">
      <alignment vertical="center" wrapText="1"/>
    </xf>
    <xf numFmtId="164" fontId="5" fillId="0" borderId="5" xfId="0" applyNumberFormat="1" applyFont="1" applyBorder="1" applyAlignment="1">
      <alignment vertical="center" wrapText="1"/>
    </xf>
    <xf numFmtId="0" fontId="5" fillId="2" borderId="4" xfId="0" applyFont="1" applyFill="1" applyBorder="1" applyAlignment="1">
      <alignment horizontal="left" vertical="center" wrapText="1"/>
    </xf>
    <xf numFmtId="164" fontId="5" fillId="2" borderId="5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164" fontId="3" fillId="0" borderId="7" xfId="0" applyNumberFormat="1" applyFont="1" applyBorder="1" applyAlignment="1">
      <alignment vertical="center" wrapText="1"/>
    </xf>
    <xf numFmtId="43" fontId="3" fillId="0" borderId="7" xfId="1" applyFont="1" applyBorder="1"/>
    <xf numFmtId="43" fontId="5" fillId="0" borderId="7" xfId="0" applyNumberFormat="1" applyFont="1" applyBorder="1"/>
    <xf numFmtId="43" fontId="3" fillId="0" borderId="8" xfId="1" applyFont="1" applyBorder="1"/>
    <xf numFmtId="0" fontId="3" fillId="0" borderId="7" xfId="0" applyFont="1" applyBorder="1" applyAlignment="1">
      <alignment horizontal="left" vertical="center" wrapText="1" indent="2"/>
    </xf>
    <xf numFmtId="43" fontId="3" fillId="0" borderId="7" xfId="1" applyFont="1" applyBorder="1" applyAlignment="1">
      <alignment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43" fontId="3" fillId="0" borderId="2" xfId="0" applyNumberFormat="1" applyFont="1" applyBorder="1"/>
    <xf numFmtId="0" fontId="4" fillId="3" borderId="4" xfId="0" applyFont="1" applyFill="1" applyBorder="1" applyAlignment="1">
      <alignment horizontal="left" vertical="center" wrapText="1"/>
    </xf>
    <xf numFmtId="43" fontId="5" fillId="3" borderId="5" xfId="1" applyFont="1" applyFill="1" applyBorder="1" applyAlignment="1">
      <alignment horizontal="center" vertical="center" wrapText="1"/>
    </xf>
    <xf numFmtId="43" fontId="5" fillId="3" borderId="6" xfId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219074</xdr:colOff>
      <xdr:row>0</xdr:row>
      <xdr:rowOff>57150</xdr:rowOff>
    </xdr:from>
    <xdr:to>
      <xdr:col>4</xdr:col>
      <xdr:colOff>1228725</xdr:colOff>
      <xdr:row>11</xdr:row>
      <xdr:rowOff>19250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57150"/>
          <a:ext cx="3362326" cy="2210000"/>
        </a:xfrm>
        <a:prstGeom prst="rect">
          <a:avLst/>
        </a:prstGeom>
      </xdr:spPr>
    </xdr:pic>
    <xdr:clientData/>
  </xdr:twoCellAnchor>
  <xdr:twoCellAnchor>
    <xdr:from>
      <xdr:col>1</xdr:col>
      <xdr:colOff>400050</xdr:colOff>
      <xdr:row>100</xdr:row>
      <xdr:rowOff>0</xdr:rowOff>
    </xdr:from>
    <xdr:to>
      <xdr:col>1</xdr:col>
      <xdr:colOff>2846793</xdr:colOff>
      <xdr:row>103</xdr:row>
      <xdr:rowOff>69135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71575" y="36452175"/>
          <a:ext cx="2446743" cy="6977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Juana Feliz</a:t>
          </a:r>
        </a:p>
        <a:p>
          <a:pPr algn="ctr"/>
          <a:r>
            <a:rPr lang="es-DO" sz="1200" b="1">
              <a:latin typeface="Book Antiqua" pitchFamily="18" charset="0"/>
            </a:rPr>
            <a:t>Enc. Depto.</a:t>
          </a:r>
          <a:r>
            <a:rPr lang="es-DO" sz="1200" b="1" baseline="0">
              <a:latin typeface="Book Antiqua" pitchFamily="18" charset="0"/>
            </a:rPr>
            <a:t> Financiero</a:t>
          </a:r>
          <a:endParaRPr lang="es-DO" sz="1200" b="1">
            <a:latin typeface="Book Antiqua" pitchFamily="18" charset="0"/>
          </a:endParaRPr>
        </a:p>
        <a:p>
          <a:pPr algn="ctr"/>
          <a:r>
            <a:rPr lang="es-DO" sz="1200">
              <a:latin typeface="Book Antiqua" pitchFamily="18" charset="0"/>
            </a:rPr>
            <a:t>Elaborado</a:t>
          </a:r>
          <a:r>
            <a:rPr lang="es-DO" sz="1200" baseline="0">
              <a:latin typeface="Book Antiqua" pitchFamily="18" charset="0"/>
            </a:rPr>
            <a:t>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1</xdr:col>
      <xdr:colOff>590550</xdr:colOff>
      <xdr:row>100</xdr:row>
      <xdr:rowOff>19050</xdr:rowOff>
    </xdr:from>
    <xdr:to>
      <xdr:col>1</xdr:col>
      <xdr:colOff>2705986</xdr:colOff>
      <xdr:row>100</xdr:row>
      <xdr:rowOff>19051</xdr:rowOff>
    </xdr:to>
    <xdr:cxnSp macro="">
      <xdr:nvCxnSpPr>
        <xdr:cNvPr id="4" name="Conector recto 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362075" y="36471225"/>
          <a:ext cx="2115436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1390649</xdr:colOff>
      <xdr:row>99</xdr:row>
      <xdr:rowOff>161925</xdr:rowOff>
    </xdr:from>
    <xdr:to>
      <xdr:col>6</xdr:col>
      <xdr:colOff>1000124</xdr:colOff>
      <xdr:row>103</xdr:row>
      <xdr:rowOff>102706</xdr:rowOff>
    </xdr:to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000874" y="36423600"/>
          <a:ext cx="2162175" cy="778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Aprobado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5</xdr:col>
      <xdr:colOff>0</xdr:colOff>
      <xdr:row>100</xdr:row>
      <xdr:rowOff>38100</xdr:rowOff>
    </xdr:from>
    <xdr:to>
      <xdr:col>6</xdr:col>
      <xdr:colOff>1000125</xdr:colOff>
      <xdr:row>100</xdr:row>
      <xdr:rowOff>38102</xdr:rowOff>
    </xdr:to>
    <xdr:cxnSp macro="">
      <xdr:nvCxnSpPr>
        <xdr:cNvPr id="6" name="Conector recto 9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V="1">
          <a:off x="7000875" y="36509325"/>
          <a:ext cx="2162175" cy="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T111"/>
  <sheetViews>
    <sheetView tabSelected="1" zoomScale="91" zoomScaleNormal="91" workbookViewId="0">
      <selection activeCell="D107" sqref="D107"/>
    </sheetView>
  </sheetViews>
  <sheetFormatPr baseColWidth="10" defaultColWidth="9.140625" defaultRowHeight="15" x14ac:dyDescent="0.25"/>
  <cols>
    <col min="1" max="1" width="5.7109375" customWidth="1"/>
    <col min="2" max="2" width="43.140625" customWidth="1"/>
    <col min="3" max="3" width="16.5703125" bestFit="1" customWidth="1"/>
    <col min="4" max="4" width="18.7109375" customWidth="1"/>
    <col min="5" max="5" width="20.85546875" customWidth="1"/>
    <col min="6" max="6" width="17.42578125" customWidth="1"/>
    <col min="7" max="7" width="25.140625" customWidth="1"/>
    <col min="8" max="8" width="16.5703125" customWidth="1"/>
    <col min="9" max="9" width="21" customWidth="1"/>
    <col min="10" max="17" width="6" bestFit="1" customWidth="1"/>
    <col min="18" max="19" width="7" bestFit="1" customWidth="1"/>
  </cols>
  <sheetData>
    <row r="6" spans="2:19" ht="18.75" x14ac:dyDescent="0.25">
      <c r="F6" s="7"/>
    </row>
    <row r="8" spans="2:19" ht="18.75" x14ac:dyDescent="0.3">
      <c r="B8" s="56"/>
      <c r="C8" s="56"/>
      <c r="D8" s="7"/>
      <c r="E8" s="7"/>
      <c r="H8" s="1"/>
    </row>
    <row r="9" spans="2:19" ht="16.5" x14ac:dyDescent="0.3">
      <c r="B9" s="8"/>
      <c r="C9" s="8"/>
      <c r="D9" s="8"/>
      <c r="E9" s="8"/>
      <c r="F9" s="8"/>
      <c r="G9" s="8"/>
      <c r="H9" s="2"/>
    </row>
    <row r="10" spans="2:19" ht="16.5" x14ac:dyDescent="0.25">
      <c r="B10" s="57"/>
      <c r="C10" s="57"/>
      <c r="D10" s="57"/>
      <c r="E10" s="57"/>
      <c r="F10" s="57"/>
      <c r="G10" s="57"/>
      <c r="H10" s="2"/>
    </row>
    <row r="11" spans="2:19" ht="16.5" x14ac:dyDescent="0.25">
      <c r="B11" s="57" t="s">
        <v>86</v>
      </c>
      <c r="C11" s="57"/>
      <c r="D11" s="57"/>
      <c r="E11" s="57"/>
      <c r="F11" s="57"/>
      <c r="G11" s="57"/>
      <c r="H11" s="2"/>
    </row>
    <row r="12" spans="2:19" ht="16.5" x14ac:dyDescent="0.25">
      <c r="B12" s="57" t="s">
        <v>78</v>
      </c>
      <c r="C12" s="57"/>
      <c r="D12" s="57"/>
      <c r="E12" s="57"/>
      <c r="F12" s="57"/>
      <c r="G12" s="57"/>
      <c r="H12" s="2"/>
    </row>
    <row r="13" spans="2:19" ht="16.5" x14ac:dyDescent="0.3">
      <c r="B13" s="58" t="s">
        <v>85</v>
      </c>
      <c r="C13" s="58"/>
      <c r="D13" s="58"/>
      <c r="E13" s="58"/>
      <c r="F13" s="58"/>
      <c r="G13" s="58"/>
      <c r="H13" s="2"/>
    </row>
    <row r="14" spans="2:19" ht="15.75" thickBot="1" x14ac:dyDescent="0.3">
      <c r="H14" s="2"/>
    </row>
    <row r="15" spans="2:19" ht="17.25" thickBot="1" x14ac:dyDescent="0.35">
      <c r="B15" s="22" t="s">
        <v>0</v>
      </c>
      <c r="C15" s="23" t="s">
        <v>79</v>
      </c>
      <c r="D15" s="23" t="s">
        <v>82</v>
      </c>
      <c r="E15" s="23" t="s">
        <v>83</v>
      </c>
      <c r="F15" s="23" t="s">
        <v>84</v>
      </c>
      <c r="G15" s="24" t="s">
        <v>80</v>
      </c>
      <c r="H15" s="9"/>
      <c r="R15" s="5"/>
      <c r="S15" s="5"/>
    </row>
    <row r="16" spans="2:19" ht="17.25" thickBot="1" x14ac:dyDescent="0.35">
      <c r="B16" s="19" t="s">
        <v>1</v>
      </c>
      <c r="C16" s="20">
        <f>+C17+C23+C33+C43+C59+C69</f>
        <v>695776982</v>
      </c>
      <c r="D16" s="20">
        <f>+D17+D23+D33+D43+D59+D69</f>
        <v>22709720.07</v>
      </c>
      <c r="E16" s="20">
        <f>+E17+E23+E33+E43+E59+E69</f>
        <v>51759591.150000006</v>
      </c>
      <c r="F16" s="20">
        <f>+F17+F23+F33+F43+F59+F69</f>
        <v>33345136.940000001</v>
      </c>
      <c r="G16" s="21">
        <f>SUM(D16:F16)</f>
        <v>107814448.16</v>
      </c>
      <c r="H16" s="8"/>
      <c r="J16" s="3"/>
      <c r="L16" s="3">
        <f>+T17*1.05</f>
        <v>0</v>
      </c>
      <c r="M16" s="3">
        <f t="shared" ref="M16:Q16" si="0">+L16*1.05</f>
        <v>0</v>
      </c>
      <c r="N16" s="3">
        <f t="shared" si="0"/>
        <v>0</v>
      </c>
      <c r="O16" s="3">
        <f t="shared" si="0"/>
        <v>0</v>
      </c>
      <c r="P16" s="3">
        <f t="shared" si="0"/>
        <v>0</v>
      </c>
      <c r="Q16" s="3">
        <f t="shared" si="0"/>
        <v>0</v>
      </c>
      <c r="R16" s="3"/>
      <c r="S16" s="3"/>
    </row>
    <row r="17" spans="2:20" ht="30.75" thickBot="1" x14ac:dyDescent="0.35">
      <c r="B17" s="19" t="s">
        <v>2</v>
      </c>
      <c r="C17" s="28">
        <f>+C18+C19+C20+C21+C22</f>
        <v>318764251</v>
      </c>
      <c r="D17" s="28">
        <f>+D18+D19+D20+D21+D22</f>
        <v>22709720.07</v>
      </c>
      <c r="E17" s="28">
        <f>+E18+E19+E20+E21+E22</f>
        <v>22843148.32</v>
      </c>
      <c r="F17" s="28">
        <f>+F18+F19+F20+F21+F22</f>
        <v>24989386.150000002</v>
      </c>
      <c r="G17" s="21">
        <f t="shared" ref="G17:G80" si="1">SUM(D17:F17)</f>
        <v>70542254.540000007</v>
      </c>
      <c r="H17" s="8"/>
      <c r="J17" s="4"/>
      <c r="T17" s="3"/>
    </row>
    <row r="18" spans="2:20" ht="16.5" x14ac:dyDescent="0.3">
      <c r="B18" s="25" t="s">
        <v>3</v>
      </c>
      <c r="C18" s="26">
        <v>272982556</v>
      </c>
      <c r="D18" s="27">
        <v>19322729.550000001</v>
      </c>
      <c r="E18" s="27">
        <v>19380364.079999998</v>
      </c>
      <c r="F18" s="27">
        <v>21265730.460000001</v>
      </c>
      <c r="G18" s="18">
        <f t="shared" si="1"/>
        <v>59968824.089999996</v>
      </c>
      <c r="H18" s="14"/>
    </row>
    <row r="19" spans="2:20" ht="16.5" x14ac:dyDescent="0.3">
      <c r="B19" s="11" t="s">
        <v>4</v>
      </c>
      <c r="C19" s="12">
        <v>7681435</v>
      </c>
      <c r="D19" s="13">
        <v>459391.64</v>
      </c>
      <c r="E19" s="13">
        <v>444391.64</v>
      </c>
      <c r="F19" s="13">
        <v>459391.64</v>
      </c>
      <c r="G19" s="10">
        <f t="shared" si="1"/>
        <v>1363174.92</v>
      </c>
      <c r="H19" s="14"/>
      <c r="I19" s="6"/>
    </row>
    <row r="20" spans="2:20" ht="33" x14ac:dyDescent="0.3">
      <c r="B20" s="11" t="s">
        <v>36</v>
      </c>
      <c r="C20" s="12">
        <v>600000</v>
      </c>
      <c r="D20" s="13">
        <v>0</v>
      </c>
      <c r="E20" s="13">
        <v>82500</v>
      </c>
      <c r="F20" s="13">
        <v>41250</v>
      </c>
      <c r="G20" s="10">
        <f t="shared" si="1"/>
        <v>123750</v>
      </c>
      <c r="H20" s="14"/>
      <c r="I20" s="6"/>
    </row>
    <row r="21" spans="2:20" ht="33" x14ac:dyDescent="0.3">
      <c r="B21" s="11" t="s">
        <v>5</v>
      </c>
      <c r="C21" s="12">
        <v>0</v>
      </c>
      <c r="D21" s="13">
        <v>0</v>
      </c>
      <c r="E21" s="13">
        <v>0</v>
      </c>
      <c r="F21" s="13">
        <v>0</v>
      </c>
      <c r="G21" s="10">
        <f t="shared" si="1"/>
        <v>0</v>
      </c>
      <c r="H21" s="14"/>
      <c r="I21" s="6"/>
    </row>
    <row r="22" spans="2:20" ht="33.75" thickBot="1" x14ac:dyDescent="0.35">
      <c r="B22" s="29" t="s">
        <v>6</v>
      </c>
      <c r="C22" s="30">
        <v>37500260</v>
      </c>
      <c r="D22" s="31">
        <v>2927598.88</v>
      </c>
      <c r="E22" s="31">
        <v>2935892.6</v>
      </c>
      <c r="F22" s="31">
        <v>3223014.05</v>
      </c>
      <c r="G22" s="32">
        <f t="shared" si="1"/>
        <v>9086505.5300000012</v>
      </c>
      <c r="H22" s="14"/>
      <c r="I22" s="6"/>
    </row>
    <row r="23" spans="2:20" ht="17.25" thickBot="1" x14ac:dyDescent="0.35">
      <c r="B23" s="19" t="s">
        <v>7</v>
      </c>
      <c r="C23" s="28">
        <f>+C24+C25+C26+C27+C28+C29+C30+C31+C32</f>
        <v>37182219</v>
      </c>
      <c r="D23" s="28">
        <f t="shared" ref="D23:F23" si="2">+D24+D25+D26+D27+D28+D29+D30+D31+D32</f>
        <v>0</v>
      </c>
      <c r="E23" s="28">
        <f t="shared" si="2"/>
        <v>1099985.03</v>
      </c>
      <c r="F23" s="28">
        <f t="shared" si="2"/>
        <v>1802096.73</v>
      </c>
      <c r="G23" s="21">
        <f t="shared" si="1"/>
        <v>2902081.76</v>
      </c>
      <c r="H23" s="14"/>
      <c r="I23" s="6"/>
    </row>
    <row r="24" spans="2:20" ht="16.5" x14ac:dyDescent="0.3">
      <c r="B24" s="25" t="s">
        <v>8</v>
      </c>
      <c r="C24" s="33">
        <v>9629478</v>
      </c>
      <c r="D24" s="27"/>
      <c r="E24" s="27">
        <v>908371.39</v>
      </c>
      <c r="F24" s="27">
        <v>1542516.73</v>
      </c>
      <c r="G24" s="18">
        <f t="shared" si="1"/>
        <v>2450888.12</v>
      </c>
      <c r="H24" s="14"/>
      <c r="I24" s="6"/>
    </row>
    <row r="25" spans="2:20" ht="33" x14ac:dyDescent="0.3">
      <c r="B25" s="11" t="s">
        <v>9</v>
      </c>
      <c r="C25" s="12">
        <v>2340160</v>
      </c>
      <c r="D25" s="13"/>
      <c r="E25" s="13">
        <v>0</v>
      </c>
      <c r="F25" s="13">
        <v>0</v>
      </c>
      <c r="G25" s="10">
        <f t="shared" si="1"/>
        <v>0</v>
      </c>
      <c r="H25" s="14"/>
      <c r="I25" s="6"/>
    </row>
    <row r="26" spans="2:20" ht="16.5" x14ac:dyDescent="0.3">
      <c r="B26" s="11" t="s">
        <v>10</v>
      </c>
      <c r="C26" s="12">
        <v>2624000</v>
      </c>
      <c r="D26" s="13"/>
      <c r="E26" s="13">
        <v>0</v>
      </c>
      <c r="F26" s="13">
        <v>0</v>
      </c>
      <c r="G26" s="10">
        <f t="shared" si="1"/>
        <v>0</v>
      </c>
      <c r="H26" s="14"/>
      <c r="I26" s="6"/>
    </row>
    <row r="27" spans="2:20" ht="18" customHeight="1" x14ac:dyDescent="0.3">
      <c r="B27" s="11" t="s">
        <v>11</v>
      </c>
      <c r="C27" s="12">
        <v>869798</v>
      </c>
      <c r="D27" s="13"/>
      <c r="E27" s="13">
        <v>0</v>
      </c>
      <c r="F27" s="13">
        <v>0</v>
      </c>
      <c r="G27" s="10">
        <f t="shared" si="1"/>
        <v>0</v>
      </c>
      <c r="H27" s="14"/>
      <c r="I27" s="6"/>
    </row>
    <row r="28" spans="2:20" ht="16.5" x14ac:dyDescent="0.3">
      <c r="B28" s="11" t="s">
        <v>12</v>
      </c>
      <c r="C28" s="12">
        <v>4278181</v>
      </c>
      <c r="D28" s="13"/>
      <c r="E28" s="13">
        <v>166029.54</v>
      </c>
      <c r="F28" s="13">
        <v>105000</v>
      </c>
      <c r="G28" s="10">
        <f t="shared" si="1"/>
        <v>271029.54000000004</v>
      </c>
      <c r="H28" s="14"/>
      <c r="I28" s="6"/>
    </row>
    <row r="29" spans="2:20" ht="16.5" x14ac:dyDescent="0.3">
      <c r="B29" s="11" t="s">
        <v>13</v>
      </c>
      <c r="C29" s="12">
        <v>3000702</v>
      </c>
      <c r="D29" s="13"/>
      <c r="E29" s="13">
        <v>0</v>
      </c>
      <c r="F29" s="13">
        <v>0</v>
      </c>
      <c r="G29" s="10">
        <f t="shared" si="1"/>
        <v>0</v>
      </c>
      <c r="H29" s="14"/>
      <c r="I29" s="6"/>
    </row>
    <row r="30" spans="2:20" ht="66" x14ac:dyDescent="0.3">
      <c r="B30" s="11" t="s">
        <v>14</v>
      </c>
      <c r="C30" s="12">
        <v>1855000</v>
      </c>
      <c r="D30" s="13"/>
      <c r="E30" s="13">
        <v>25584.1</v>
      </c>
      <c r="F30" s="13">
        <v>0</v>
      </c>
      <c r="G30" s="10">
        <f t="shared" si="1"/>
        <v>25584.1</v>
      </c>
      <c r="H30" s="14"/>
      <c r="I30" s="6"/>
    </row>
    <row r="31" spans="2:20" ht="49.5" x14ac:dyDescent="0.3">
      <c r="B31" s="11" t="s">
        <v>15</v>
      </c>
      <c r="C31" s="12">
        <v>2584900</v>
      </c>
      <c r="D31" s="13"/>
      <c r="E31" s="13">
        <v>0</v>
      </c>
      <c r="F31" s="13">
        <v>154580</v>
      </c>
      <c r="G31" s="10">
        <f t="shared" si="1"/>
        <v>154580</v>
      </c>
      <c r="H31" s="14"/>
      <c r="I31" s="6"/>
    </row>
    <row r="32" spans="2:20" ht="33.75" thickBot="1" x14ac:dyDescent="0.35">
      <c r="B32" s="29" t="s">
        <v>37</v>
      </c>
      <c r="C32" s="34">
        <v>10000000</v>
      </c>
      <c r="D32" s="31"/>
      <c r="E32" s="31">
        <v>0</v>
      </c>
      <c r="F32" s="31">
        <v>0</v>
      </c>
      <c r="G32" s="32">
        <f t="shared" si="1"/>
        <v>0</v>
      </c>
      <c r="H32" s="14"/>
      <c r="I32" s="6"/>
    </row>
    <row r="33" spans="2:9" ht="17.25" thickBot="1" x14ac:dyDescent="0.35">
      <c r="B33" s="19" t="s">
        <v>16</v>
      </c>
      <c r="C33" s="28">
        <f>+C34+C35+C36+C37+C38+C39+C40+C41+C42</f>
        <v>112721816</v>
      </c>
      <c r="D33" s="35"/>
      <c r="E33" s="35">
        <v>0</v>
      </c>
      <c r="F33" s="35">
        <v>0</v>
      </c>
      <c r="G33" s="21">
        <f t="shared" si="1"/>
        <v>0</v>
      </c>
      <c r="H33" s="14"/>
      <c r="I33" s="6"/>
    </row>
    <row r="34" spans="2:9" ht="33" x14ac:dyDescent="0.3">
      <c r="B34" s="25" t="s">
        <v>17</v>
      </c>
      <c r="C34" s="26">
        <v>68060807</v>
      </c>
      <c r="D34" s="27"/>
      <c r="E34" s="27">
        <v>0</v>
      </c>
      <c r="F34" s="27">
        <v>0</v>
      </c>
      <c r="G34" s="18">
        <f t="shared" si="1"/>
        <v>0</v>
      </c>
      <c r="H34" s="14"/>
      <c r="I34" s="6"/>
    </row>
    <row r="35" spans="2:9" ht="16.5" x14ac:dyDescent="0.3">
      <c r="B35" s="11" t="s">
        <v>18</v>
      </c>
      <c r="C35" s="12">
        <v>1550000</v>
      </c>
      <c r="D35" s="13"/>
      <c r="E35" s="13">
        <v>0</v>
      </c>
      <c r="F35" s="13">
        <v>0</v>
      </c>
      <c r="G35" s="10">
        <f t="shared" si="1"/>
        <v>0</v>
      </c>
      <c r="H35" s="14"/>
      <c r="I35" s="6"/>
    </row>
    <row r="36" spans="2:9" ht="33" x14ac:dyDescent="0.3">
      <c r="B36" s="11" t="s">
        <v>19</v>
      </c>
      <c r="C36" s="12">
        <v>0</v>
      </c>
      <c r="D36" s="13"/>
      <c r="E36" s="13">
        <v>0</v>
      </c>
      <c r="F36" s="13">
        <v>0</v>
      </c>
      <c r="G36" s="10">
        <f t="shared" si="1"/>
        <v>0</v>
      </c>
      <c r="H36" s="14"/>
      <c r="I36" s="6"/>
    </row>
    <row r="37" spans="2:9" ht="33" x14ac:dyDescent="0.3">
      <c r="B37" s="11" t="s">
        <v>20</v>
      </c>
      <c r="C37" s="12">
        <v>13996000</v>
      </c>
      <c r="D37" s="13"/>
      <c r="E37" s="13">
        <v>0</v>
      </c>
      <c r="F37" s="13">
        <v>0</v>
      </c>
      <c r="G37" s="10">
        <f t="shared" si="1"/>
        <v>0</v>
      </c>
      <c r="H37" s="14"/>
      <c r="I37" s="6"/>
    </row>
    <row r="38" spans="2:9" ht="33" x14ac:dyDescent="0.3">
      <c r="B38" s="11" t="s">
        <v>21</v>
      </c>
      <c r="C38" s="12">
        <v>558730</v>
      </c>
      <c r="D38" s="13"/>
      <c r="E38" s="13">
        <v>0</v>
      </c>
      <c r="F38" s="13">
        <v>0</v>
      </c>
      <c r="G38" s="10">
        <f t="shared" si="1"/>
        <v>0</v>
      </c>
      <c r="H38" s="14"/>
      <c r="I38" s="6"/>
    </row>
    <row r="39" spans="2:9" ht="33" x14ac:dyDescent="0.3">
      <c r="B39" s="11" t="s">
        <v>22</v>
      </c>
      <c r="C39" s="12">
        <v>40000</v>
      </c>
      <c r="D39" s="13"/>
      <c r="E39" s="13">
        <v>0</v>
      </c>
      <c r="F39" s="13">
        <v>0</v>
      </c>
      <c r="G39" s="10">
        <f t="shared" si="1"/>
        <v>0</v>
      </c>
      <c r="H39" s="14"/>
      <c r="I39" s="6"/>
    </row>
    <row r="40" spans="2:9" ht="49.5" x14ac:dyDescent="0.3">
      <c r="B40" s="11" t="s">
        <v>23</v>
      </c>
      <c r="C40" s="12">
        <v>9284564</v>
      </c>
      <c r="D40" s="13"/>
      <c r="E40" s="13">
        <v>0</v>
      </c>
      <c r="F40" s="13">
        <v>0</v>
      </c>
      <c r="G40" s="10">
        <f t="shared" si="1"/>
        <v>0</v>
      </c>
      <c r="H40" s="14"/>
      <c r="I40" s="6"/>
    </row>
    <row r="41" spans="2:9" ht="49.5" x14ac:dyDescent="0.3">
      <c r="B41" s="11" t="s">
        <v>38</v>
      </c>
      <c r="C41" s="12">
        <v>0</v>
      </c>
      <c r="D41" s="13"/>
      <c r="E41" s="13">
        <v>0</v>
      </c>
      <c r="F41" s="13">
        <v>0</v>
      </c>
      <c r="G41" s="10">
        <f t="shared" si="1"/>
        <v>0</v>
      </c>
      <c r="H41" s="14"/>
      <c r="I41" s="6"/>
    </row>
    <row r="42" spans="2:9" ht="17.25" thickBot="1" x14ac:dyDescent="0.35">
      <c r="B42" s="29" t="s">
        <v>24</v>
      </c>
      <c r="C42" s="30">
        <v>19231715</v>
      </c>
      <c r="D42" s="31"/>
      <c r="E42" s="31">
        <v>0</v>
      </c>
      <c r="F42" s="31">
        <v>0</v>
      </c>
      <c r="G42" s="32">
        <f t="shared" si="1"/>
        <v>0</v>
      </c>
      <c r="H42" s="14"/>
      <c r="I42" s="6"/>
    </row>
    <row r="43" spans="2:9" ht="17.25" thickBot="1" x14ac:dyDescent="0.35">
      <c r="B43" s="19" t="s">
        <v>25</v>
      </c>
      <c r="C43" s="28">
        <f>+C44+C49</f>
        <v>212971022</v>
      </c>
      <c r="D43" s="28">
        <f t="shared" ref="D43:F43" si="3">+D44+D49</f>
        <v>0</v>
      </c>
      <c r="E43" s="28">
        <f t="shared" si="3"/>
        <v>27816457.800000001</v>
      </c>
      <c r="F43" s="28">
        <f t="shared" si="3"/>
        <v>6553654.0599999996</v>
      </c>
      <c r="G43" s="21">
        <f t="shared" si="1"/>
        <v>34370111.859999999</v>
      </c>
      <c r="H43" s="14"/>
      <c r="I43" s="6"/>
    </row>
    <row r="44" spans="2:9" ht="33" x14ac:dyDescent="0.3">
      <c r="B44" s="25" t="s">
        <v>26</v>
      </c>
      <c r="C44" s="26">
        <v>212471022</v>
      </c>
      <c r="D44" s="26"/>
      <c r="E44" s="26">
        <v>27816457.800000001</v>
      </c>
      <c r="F44" s="26">
        <v>6553654.0599999996</v>
      </c>
      <c r="G44" s="18">
        <f t="shared" si="1"/>
        <v>34370111.859999999</v>
      </c>
      <c r="H44" s="14"/>
      <c r="I44" s="6"/>
    </row>
    <row r="45" spans="2:9" ht="49.5" x14ac:dyDescent="0.3">
      <c r="B45" s="11" t="s">
        <v>39</v>
      </c>
      <c r="C45" s="12">
        <v>0</v>
      </c>
      <c r="D45" s="13"/>
      <c r="E45" s="13"/>
      <c r="F45" s="13"/>
      <c r="G45" s="10">
        <f t="shared" si="1"/>
        <v>0</v>
      </c>
      <c r="H45" s="14"/>
      <c r="I45" s="6"/>
    </row>
    <row r="46" spans="2:9" ht="49.5" x14ac:dyDescent="0.3">
      <c r="B46" s="11" t="s">
        <v>40</v>
      </c>
      <c r="C46" s="12">
        <v>0</v>
      </c>
      <c r="D46" s="13"/>
      <c r="E46" s="13"/>
      <c r="F46" s="13"/>
      <c r="G46" s="10">
        <f t="shared" si="1"/>
        <v>0</v>
      </c>
      <c r="H46" s="14"/>
      <c r="I46" s="6"/>
    </row>
    <row r="47" spans="2:9" ht="49.5" x14ac:dyDescent="0.3">
      <c r="B47" s="11" t="s">
        <v>41</v>
      </c>
      <c r="C47" s="12">
        <v>0</v>
      </c>
      <c r="D47" s="13"/>
      <c r="E47" s="13"/>
      <c r="F47" s="13"/>
      <c r="G47" s="10">
        <f t="shared" si="1"/>
        <v>0</v>
      </c>
      <c r="H47" s="14"/>
      <c r="I47" s="6"/>
    </row>
    <row r="48" spans="2:9" ht="49.5" x14ac:dyDescent="0.3">
      <c r="B48" s="11" t="s">
        <v>42</v>
      </c>
      <c r="C48" s="12">
        <v>0</v>
      </c>
      <c r="D48" s="13"/>
      <c r="E48" s="13"/>
      <c r="F48" s="13"/>
      <c r="G48" s="10">
        <f t="shared" si="1"/>
        <v>0</v>
      </c>
      <c r="H48" s="14"/>
      <c r="I48" s="6"/>
    </row>
    <row r="49" spans="2:9" ht="33" x14ac:dyDescent="0.3">
      <c r="B49" s="11" t="s">
        <v>27</v>
      </c>
      <c r="C49" s="12">
        <v>500000</v>
      </c>
      <c r="D49" s="13"/>
      <c r="E49" s="13"/>
      <c r="F49" s="13"/>
      <c r="G49" s="10">
        <f t="shared" si="1"/>
        <v>0</v>
      </c>
      <c r="H49" s="14"/>
      <c r="I49" s="6"/>
    </row>
    <row r="50" spans="2:9" ht="50.25" thickBot="1" x14ac:dyDescent="0.35">
      <c r="B50" s="29" t="s">
        <v>43</v>
      </c>
      <c r="C50" s="36"/>
      <c r="D50" s="31"/>
      <c r="E50" s="31"/>
      <c r="F50" s="31"/>
      <c r="G50" s="32">
        <f t="shared" si="1"/>
        <v>0</v>
      </c>
      <c r="H50" s="14"/>
      <c r="I50" s="6"/>
    </row>
    <row r="51" spans="2:9" ht="17.25" thickBot="1" x14ac:dyDescent="0.35">
      <c r="B51" s="19" t="s">
        <v>44</v>
      </c>
      <c r="C51" s="37"/>
      <c r="D51" s="38"/>
      <c r="E51" s="38"/>
      <c r="F51" s="38"/>
      <c r="G51" s="21">
        <f t="shared" si="1"/>
        <v>0</v>
      </c>
      <c r="H51" s="14"/>
      <c r="I51" s="6"/>
    </row>
    <row r="52" spans="2:9" ht="33" x14ac:dyDescent="0.3">
      <c r="B52" s="25" t="s">
        <v>45</v>
      </c>
      <c r="C52" s="26"/>
      <c r="D52" s="27"/>
      <c r="E52" s="27"/>
      <c r="F52" s="27"/>
      <c r="G52" s="18">
        <f t="shared" si="1"/>
        <v>0</v>
      </c>
      <c r="H52" s="14"/>
      <c r="I52" s="6"/>
    </row>
    <row r="53" spans="2:9" ht="49.5" x14ac:dyDescent="0.3">
      <c r="B53" s="11" t="s">
        <v>46</v>
      </c>
      <c r="C53" s="12"/>
      <c r="D53" s="13"/>
      <c r="E53" s="13"/>
      <c r="F53" s="13"/>
      <c r="G53" s="10">
        <f t="shared" si="1"/>
        <v>0</v>
      </c>
      <c r="H53" s="14"/>
      <c r="I53" s="6"/>
    </row>
    <row r="54" spans="2:9" ht="49.5" x14ac:dyDescent="0.3">
      <c r="B54" s="11" t="s">
        <v>47</v>
      </c>
      <c r="C54" s="12"/>
      <c r="D54" s="13"/>
      <c r="E54" s="13"/>
      <c r="F54" s="13"/>
      <c r="G54" s="10">
        <f t="shared" si="1"/>
        <v>0</v>
      </c>
      <c r="H54" s="14"/>
      <c r="I54" s="6"/>
    </row>
    <row r="55" spans="2:9" ht="49.5" x14ac:dyDescent="0.3">
      <c r="B55" s="11" t="s">
        <v>48</v>
      </c>
      <c r="C55" s="12"/>
      <c r="D55" s="13"/>
      <c r="E55" s="13"/>
      <c r="F55" s="13"/>
      <c r="G55" s="10">
        <f t="shared" si="1"/>
        <v>0</v>
      </c>
      <c r="H55" s="14"/>
      <c r="I55" s="6"/>
    </row>
    <row r="56" spans="2:9" ht="49.5" x14ac:dyDescent="0.3">
      <c r="B56" s="11" t="s">
        <v>49</v>
      </c>
      <c r="C56" s="12"/>
      <c r="D56" s="13"/>
      <c r="E56" s="13"/>
      <c r="F56" s="13"/>
      <c r="G56" s="10">
        <f t="shared" si="1"/>
        <v>0</v>
      </c>
      <c r="H56" s="14"/>
      <c r="I56" s="6"/>
    </row>
    <row r="57" spans="2:9" ht="33" x14ac:dyDescent="0.3">
      <c r="B57" s="11" t="s">
        <v>50</v>
      </c>
      <c r="C57" s="12"/>
      <c r="D57" s="13"/>
      <c r="E57" s="13"/>
      <c r="F57" s="13"/>
      <c r="G57" s="10">
        <f t="shared" si="1"/>
        <v>0</v>
      </c>
      <c r="H57" s="14"/>
      <c r="I57" s="6"/>
    </row>
    <row r="58" spans="2:9" ht="50.25" thickBot="1" x14ac:dyDescent="0.35">
      <c r="B58" s="29" t="s">
        <v>51</v>
      </c>
      <c r="C58" s="39"/>
      <c r="D58" s="31"/>
      <c r="E58" s="31"/>
      <c r="F58" s="31"/>
      <c r="G58" s="32">
        <f t="shared" si="1"/>
        <v>0</v>
      </c>
      <c r="H58" s="14"/>
      <c r="I58" s="6"/>
    </row>
    <row r="59" spans="2:9" ht="30.75" thickBot="1" x14ac:dyDescent="0.35">
      <c r="B59" s="19" t="s">
        <v>28</v>
      </c>
      <c r="C59" s="28">
        <f>+C60+C61+C62+C63+C64+C65+C67</f>
        <v>13637674</v>
      </c>
      <c r="D59" s="35"/>
      <c r="E59" s="35"/>
      <c r="F59" s="35"/>
      <c r="G59" s="21">
        <f t="shared" si="1"/>
        <v>0</v>
      </c>
      <c r="H59" s="14"/>
      <c r="I59" s="6"/>
    </row>
    <row r="60" spans="2:9" ht="16.5" x14ac:dyDescent="0.3">
      <c r="B60" s="25" t="s">
        <v>29</v>
      </c>
      <c r="C60" s="26">
        <v>800000</v>
      </c>
      <c r="D60" s="27"/>
      <c r="E60" s="27"/>
      <c r="F60" s="27"/>
      <c r="G60" s="18">
        <f t="shared" si="1"/>
        <v>0</v>
      </c>
      <c r="H60" s="14"/>
      <c r="I60" s="6"/>
    </row>
    <row r="61" spans="2:9" ht="33" x14ac:dyDescent="0.3">
      <c r="B61" s="11" t="s">
        <v>30</v>
      </c>
      <c r="C61" s="12">
        <v>350000</v>
      </c>
      <c r="D61" s="13"/>
      <c r="E61" s="13"/>
      <c r="F61" s="13"/>
      <c r="G61" s="10">
        <f t="shared" si="1"/>
        <v>0</v>
      </c>
      <c r="H61" s="14"/>
      <c r="I61" s="6"/>
    </row>
    <row r="62" spans="2:9" ht="33" x14ac:dyDescent="0.3">
      <c r="B62" s="11" t="s">
        <v>31</v>
      </c>
      <c r="C62" s="12">
        <v>172874</v>
      </c>
      <c r="D62" s="13"/>
      <c r="E62" s="13"/>
      <c r="F62" s="13"/>
      <c r="G62" s="10">
        <f t="shared" si="1"/>
        <v>0</v>
      </c>
      <c r="H62" s="14"/>
      <c r="I62" s="6"/>
    </row>
    <row r="63" spans="2:9" ht="49.5" x14ac:dyDescent="0.3">
      <c r="B63" s="11" t="s">
        <v>32</v>
      </c>
      <c r="C63" s="12">
        <v>11504800</v>
      </c>
      <c r="D63" s="13"/>
      <c r="E63" s="13"/>
      <c r="F63" s="13"/>
      <c r="G63" s="10">
        <f t="shared" si="1"/>
        <v>0</v>
      </c>
      <c r="H63" s="14"/>
      <c r="I63" s="6"/>
    </row>
    <row r="64" spans="2:9" ht="33" x14ac:dyDescent="0.3">
      <c r="B64" s="11" t="s">
        <v>33</v>
      </c>
      <c r="C64" s="12">
        <v>450000</v>
      </c>
      <c r="D64" s="13"/>
      <c r="E64" s="13"/>
      <c r="F64" s="13"/>
      <c r="G64" s="10">
        <f t="shared" si="1"/>
        <v>0</v>
      </c>
      <c r="H64" s="14"/>
      <c r="I64" s="6"/>
    </row>
    <row r="65" spans="2:9" ht="33" x14ac:dyDescent="0.3">
      <c r="B65" s="11" t="s">
        <v>52</v>
      </c>
      <c r="C65" s="12">
        <v>50000</v>
      </c>
      <c r="D65" s="13"/>
      <c r="E65" s="13"/>
      <c r="F65" s="13"/>
      <c r="G65" s="10">
        <f t="shared" si="1"/>
        <v>0</v>
      </c>
      <c r="H65" s="14"/>
      <c r="I65" s="6"/>
    </row>
    <row r="66" spans="2:9" ht="33" x14ac:dyDescent="0.3">
      <c r="B66" s="11" t="s">
        <v>53</v>
      </c>
      <c r="C66" s="12">
        <v>0</v>
      </c>
      <c r="D66" s="13"/>
      <c r="E66" s="13"/>
      <c r="F66" s="13"/>
      <c r="G66" s="10">
        <f t="shared" si="1"/>
        <v>0</v>
      </c>
      <c r="H66" s="14"/>
      <c r="I66" s="6"/>
    </row>
    <row r="67" spans="2:9" ht="16.5" x14ac:dyDescent="0.3">
      <c r="B67" s="11" t="s">
        <v>34</v>
      </c>
      <c r="C67" s="12">
        <v>310000</v>
      </c>
      <c r="D67" s="13"/>
      <c r="E67" s="13"/>
      <c r="F67" s="13"/>
      <c r="G67" s="10">
        <f t="shared" si="1"/>
        <v>0</v>
      </c>
      <c r="H67" s="14"/>
      <c r="I67" s="6"/>
    </row>
    <row r="68" spans="2:9" ht="50.25" thickBot="1" x14ac:dyDescent="0.35">
      <c r="B68" s="29" t="s">
        <v>54</v>
      </c>
      <c r="C68" s="39">
        <v>0</v>
      </c>
      <c r="D68" s="31"/>
      <c r="E68" s="31"/>
      <c r="F68" s="31"/>
      <c r="G68" s="32">
        <f t="shared" si="1"/>
        <v>0</v>
      </c>
      <c r="H68" s="14"/>
      <c r="I68" s="6"/>
    </row>
    <row r="69" spans="2:9" ht="17.25" thickBot="1" x14ac:dyDescent="0.35">
      <c r="B69" s="19" t="s">
        <v>55</v>
      </c>
      <c r="C69" s="28">
        <v>500000</v>
      </c>
      <c r="D69" s="38"/>
      <c r="E69" s="38"/>
      <c r="F69" s="38"/>
      <c r="G69" s="21">
        <f t="shared" si="1"/>
        <v>0</v>
      </c>
      <c r="H69" s="14"/>
      <c r="I69" s="6"/>
    </row>
    <row r="70" spans="2:9" ht="16.5" x14ac:dyDescent="0.3">
      <c r="B70" s="25" t="s">
        <v>56</v>
      </c>
      <c r="C70" s="26">
        <v>500000</v>
      </c>
      <c r="D70" s="27"/>
      <c r="E70" s="27"/>
      <c r="F70" s="27"/>
      <c r="G70" s="18">
        <f t="shared" si="1"/>
        <v>0</v>
      </c>
      <c r="H70" s="14"/>
      <c r="I70" s="6"/>
    </row>
    <row r="71" spans="2:9" ht="16.5" x14ac:dyDescent="0.3">
      <c r="B71" s="11" t="s">
        <v>57</v>
      </c>
      <c r="C71" s="12"/>
      <c r="D71" s="13"/>
      <c r="E71" s="13"/>
      <c r="F71" s="13"/>
      <c r="G71" s="10">
        <f t="shared" si="1"/>
        <v>0</v>
      </c>
      <c r="H71" s="14"/>
      <c r="I71" s="6"/>
    </row>
    <row r="72" spans="2:9" ht="33" x14ac:dyDescent="0.3">
      <c r="B72" s="11" t="s">
        <v>58</v>
      </c>
      <c r="C72" s="12"/>
      <c r="D72" s="13"/>
      <c r="E72" s="13"/>
      <c r="F72" s="13"/>
      <c r="G72" s="10">
        <f t="shared" si="1"/>
        <v>0</v>
      </c>
      <c r="H72" s="14"/>
      <c r="I72" s="6"/>
    </row>
    <row r="73" spans="2:9" ht="50.25" thickBot="1" x14ac:dyDescent="0.35">
      <c r="B73" s="29" t="s">
        <v>59</v>
      </c>
      <c r="C73" s="30"/>
      <c r="D73" s="31"/>
      <c r="E73" s="31"/>
      <c r="F73" s="31"/>
      <c r="G73" s="32">
        <f t="shared" si="1"/>
        <v>0</v>
      </c>
      <c r="H73" s="14"/>
      <c r="I73" s="6"/>
    </row>
    <row r="74" spans="2:9" ht="45.75" thickBot="1" x14ac:dyDescent="0.35">
      <c r="B74" s="19" t="s">
        <v>60</v>
      </c>
      <c r="C74" s="40"/>
      <c r="D74" s="38"/>
      <c r="E74" s="38"/>
      <c r="F74" s="38"/>
      <c r="G74" s="21">
        <f t="shared" si="1"/>
        <v>0</v>
      </c>
      <c r="H74" s="14"/>
      <c r="I74" s="6"/>
    </row>
    <row r="75" spans="2:9" ht="16.5" x14ac:dyDescent="0.3">
      <c r="B75" s="25" t="s">
        <v>61</v>
      </c>
      <c r="C75" s="26"/>
      <c r="D75" s="27"/>
      <c r="E75" s="27"/>
      <c r="F75" s="27"/>
      <c r="G75" s="18">
        <f t="shared" si="1"/>
        <v>0</v>
      </c>
      <c r="H75" s="14"/>
      <c r="I75" s="6"/>
    </row>
    <row r="76" spans="2:9" ht="50.25" thickBot="1" x14ac:dyDescent="0.35">
      <c r="B76" s="29" t="s">
        <v>62</v>
      </c>
      <c r="C76" s="30"/>
      <c r="D76" s="31"/>
      <c r="E76" s="31"/>
      <c r="F76" s="31"/>
      <c r="G76" s="32">
        <f t="shared" si="1"/>
        <v>0</v>
      </c>
      <c r="H76" s="14"/>
      <c r="I76" s="6"/>
    </row>
    <row r="77" spans="2:9" ht="17.25" thickBot="1" x14ac:dyDescent="0.35">
      <c r="B77" s="19" t="s">
        <v>63</v>
      </c>
      <c r="C77" s="37"/>
      <c r="D77" s="38"/>
      <c r="E77" s="38"/>
      <c r="F77" s="38"/>
      <c r="G77" s="21">
        <f t="shared" si="1"/>
        <v>0</v>
      </c>
      <c r="H77" s="14"/>
      <c r="I77" s="6"/>
    </row>
    <row r="78" spans="2:9" ht="33" x14ac:dyDescent="0.3">
      <c r="B78" s="25" t="s">
        <v>64</v>
      </c>
      <c r="C78" s="26"/>
      <c r="D78" s="27"/>
      <c r="E78" s="27"/>
      <c r="F78" s="27"/>
      <c r="G78" s="18">
        <f t="shared" si="1"/>
        <v>0</v>
      </c>
      <c r="H78" s="14"/>
      <c r="I78" s="6"/>
    </row>
    <row r="79" spans="2:9" ht="33" x14ac:dyDescent="0.3">
      <c r="B79" s="11" t="s">
        <v>65</v>
      </c>
      <c r="C79" s="12"/>
      <c r="D79" s="13"/>
      <c r="E79" s="13"/>
      <c r="F79" s="13"/>
      <c r="G79" s="10">
        <f t="shared" si="1"/>
        <v>0</v>
      </c>
      <c r="H79" s="14"/>
      <c r="I79" s="6"/>
    </row>
    <row r="80" spans="2:9" ht="50.25" thickBot="1" x14ac:dyDescent="0.35">
      <c r="B80" s="29" t="s">
        <v>66</v>
      </c>
      <c r="C80" s="30"/>
      <c r="D80" s="31"/>
      <c r="E80" s="31"/>
      <c r="F80" s="31"/>
      <c r="G80" s="32">
        <f t="shared" si="1"/>
        <v>0</v>
      </c>
      <c r="H80" s="14"/>
      <c r="I80" s="6"/>
    </row>
    <row r="81" spans="2:9" ht="17.25" thickBot="1" x14ac:dyDescent="0.35">
      <c r="B81" s="41" t="s">
        <v>35</v>
      </c>
      <c r="C81" s="42"/>
      <c r="D81" s="38"/>
      <c r="E81" s="38"/>
      <c r="F81" s="38"/>
      <c r="G81" s="21">
        <f t="shared" ref="G81:G93" si="4">SUM(D81:F81)</f>
        <v>0</v>
      </c>
      <c r="H81" s="14"/>
      <c r="I81" s="6"/>
    </row>
    <row r="82" spans="2:9" ht="17.25" thickBot="1" x14ac:dyDescent="0.35">
      <c r="B82" s="43"/>
      <c r="C82" s="44"/>
      <c r="D82" s="45"/>
      <c r="E82" s="45"/>
      <c r="F82" s="45"/>
      <c r="G82" s="46">
        <f t="shared" si="4"/>
        <v>0</v>
      </c>
      <c r="H82" s="14"/>
      <c r="I82" s="6"/>
    </row>
    <row r="83" spans="2:9" ht="17.25" thickBot="1" x14ac:dyDescent="0.35">
      <c r="B83" s="19" t="s">
        <v>67</v>
      </c>
      <c r="C83" s="40"/>
      <c r="D83" s="38"/>
      <c r="E83" s="38"/>
      <c r="F83" s="38"/>
      <c r="G83" s="21">
        <f t="shared" si="4"/>
        <v>0</v>
      </c>
      <c r="H83" s="14"/>
      <c r="I83" s="6"/>
    </row>
    <row r="84" spans="2:9" ht="30.75" thickBot="1" x14ac:dyDescent="0.35">
      <c r="B84" s="19" t="s">
        <v>68</v>
      </c>
      <c r="C84" s="40"/>
      <c r="D84" s="38"/>
      <c r="E84" s="38"/>
      <c r="F84" s="38"/>
      <c r="G84" s="21">
        <f t="shared" si="4"/>
        <v>0</v>
      </c>
      <c r="H84" s="14"/>
      <c r="I84" s="6"/>
    </row>
    <row r="85" spans="2:9" ht="33" x14ac:dyDescent="0.3">
      <c r="B85" s="25" t="s">
        <v>69</v>
      </c>
      <c r="C85" s="26"/>
      <c r="D85" s="27"/>
      <c r="E85" s="27"/>
      <c r="F85" s="27"/>
      <c r="G85" s="18">
        <f t="shared" si="4"/>
        <v>0</v>
      </c>
      <c r="H85" s="14"/>
      <c r="I85" s="6"/>
    </row>
    <row r="86" spans="2:9" ht="33.75" thickBot="1" x14ac:dyDescent="0.35">
      <c r="B86" s="29" t="s">
        <v>70</v>
      </c>
      <c r="C86" s="30"/>
      <c r="D86" s="31"/>
      <c r="E86" s="31"/>
      <c r="F86" s="31"/>
      <c r="G86" s="32">
        <f t="shared" si="4"/>
        <v>0</v>
      </c>
      <c r="H86" s="14"/>
      <c r="I86" s="6"/>
    </row>
    <row r="87" spans="2:9" ht="17.25" thickBot="1" x14ac:dyDescent="0.35">
      <c r="B87" s="19" t="s">
        <v>71</v>
      </c>
      <c r="C87" s="40"/>
      <c r="D87" s="38"/>
      <c r="E87" s="38"/>
      <c r="F87" s="38"/>
      <c r="G87" s="21">
        <f t="shared" si="4"/>
        <v>0</v>
      </c>
      <c r="H87" s="14"/>
      <c r="I87" s="6"/>
    </row>
    <row r="88" spans="2:9" ht="33" x14ac:dyDescent="0.3">
      <c r="B88" s="25" t="s">
        <v>72</v>
      </c>
      <c r="C88" s="26"/>
      <c r="D88" s="27"/>
      <c r="E88" s="27"/>
      <c r="F88" s="27"/>
      <c r="G88" s="18">
        <f t="shared" si="4"/>
        <v>0</v>
      </c>
      <c r="H88" s="14"/>
      <c r="I88" s="6"/>
    </row>
    <row r="89" spans="2:9" ht="33.75" thickBot="1" x14ac:dyDescent="0.35">
      <c r="B89" s="29" t="s">
        <v>73</v>
      </c>
      <c r="C89" s="30"/>
      <c r="D89" s="31"/>
      <c r="E89" s="31"/>
      <c r="F89" s="31"/>
      <c r="G89" s="32">
        <f t="shared" si="4"/>
        <v>0</v>
      </c>
      <c r="H89" s="14"/>
      <c r="I89" s="6"/>
    </row>
    <row r="90" spans="2:9" ht="30.75" thickBot="1" x14ac:dyDescent="0.35">
      <c r="B90" s="19" t="s">
        <v>74</v>
      </c>
      <c r="C90" s="40"/>
      <c r="D90" s="38"/>
      <c r="E90" s="38"/>
      <c r="F90" s="38"/>
      <c r="G90" s="21">
        <f t="shared" si="4"/>
        <v>0</v>
      </c>
      <c r="H90" s="14"/>
      <c r="I90" s="6"/>
    </row>
    <row r="91" spans="2:9" ht="33.75" thickBot="1" x14ac:dyDescent="0.35">
      <c r="B91" s="48" t="s">
        <v>75</v>
      </c>
      <c r="C91" s="49"/>
      <c r="D91" s="27"/>
      <c r="E91" s="27"/>
      <c r="F91" s="27"/>
      <c r="G91" s="18">
        <f t="shared" si="4"/>
        <v>0</v>
      </c>
      <c r="H91" s="14"/>
      <c r="I91" s="6"/>
    </row>
    <row r="92" spans="2:9" ht="30.75" thickBot="1" x14ac:dyDescent="0.35">
      <c r="B92" s="41" t="s">
        <v>76</v>
      </c>
      <c r="C92" s="50"/>
      <c r="D92" s="47"/>
      <c r="E92" s="13"/>
      <c r="F92" s="13"/>
      <c r="G92" s="10">
        <f t="shared" si="4"/>
        <v>0</v>
      </c>
      <c r="H92" s="14"/>
      <c r="I92" s="6"/>
    </row>
    <row r="93" spans="2:9" ht="17.25" thickBot="1" x14ac:dyDescent="0.35">
      <c r="B93" s="51"/>
      <c r="C93" s="51"/>
      <c r="D93" s="52"/>
      <c r="E93" s="52"/>
      <c r="F93" s="52"/>
      <c r="G93" s="32">
        <f t="shared" si="4"/>
        <v>0</v>
      </c>
      <c r="H93" s="14"/>
      <c r="I93" s="6"/>
    </row>
    <row r="94" spans="2:9" ht="33.75" thickBot="1" x14ac:dyDescent="0.35">
      <c r="B94" s="53" t="s">
        <v>77</v>
      </c>
      <c r="C94" s="54">
        <f>+C17+C23+C33+C43+C59+C69</f>
        <v>695776982</v>
      </c>
      <c r="D94" s="54">
        <f t="shared" ref="D94:G94" si="5">+D17+D23+D33+D43+D59</f>
        <v>22709720.07</v>
      </c>
      <c r="E94" s="54">
        <f t="shared" si="5"/>
        <v>51759591.150000006</v>
      </c>
      <c r="F94" s="54">
        <f t="shared" si="5"/>
        <v>33345136.940000001</v>
      </c>
      <c r="G94" s="55">
        <f t="shared" si="5"/>
        <v>107814448.16000001</v>
      </c>
      <c r="H94" s="15"/>
      <c r="I94" s="6"/>
    </row>
    <row r="95" spans="2:9" ht="16.5" x14ac:dyDescent="0.3">
      <c r="B95" s="8"/>
      <c r="C95" s="8"/>
      <c r="D95" s="15"/>
      <c r="E95" s="15"/>
      <c r="F95" s="15"/>
      <c r="G95" s="16"/>
      <c r="H95" s="8"/>
    </row>
    <row r="96" spans="2:9" ht="16.5" x14ac:dyDescent="0.3">
      <c r="B96" s="8"/>
      <c r="C96" s="8"/>
      <c r="D96" s="15"/>
      <c r="E96" s="15"/>
      <c r="F96" s="15"/>
      <c r="G96" s="16"/>
      <c r="H96" s="8"/>
    </row>
    <row r="97" spans="2:8" ht="16.5" x14ac:dyDescent="0.3">
      <c r="B97" s="8"/>
      <c r="C97" s="8"/>
      <c r="D97" s="15"/>
      <c r="E97" s="15"/>
      <c r="F97" s="15"/>
      <c r="G97" s="16"/>
      <c r="H97" s="8"/>
    </row>
    <row r="98" spans="2:8" ht="16.5" x14ac:dyDescent="0.3">
      <c r="B98" s="8"/>
      <c r="C98" s="8"/>
      <c r="D98" s="15"/>
      <c r="E98" s="15"/>
      <c r="F98" s="15"/>
      <c r="G98" s="16"/>
      <c r="H98" s="8"/>
    </row>
    <row r="99" spans="2:8" ht="16.5" x14ac:dyDescent="0.3">
      <c r="B99" s="8"/>
      <c r="C99" s="8"/>
      <c r="D99" s="15"/>
      <c r="E99" s="15"/>
      <c r="F99" s="15"/>
      <c r="G99" s="16"/>
      <c r="H99" s="8"/>
    </row>
    <row r="100" spans="2:8" ht="16.5" x14ac:dyDescent="0.3">
      <c r="B100" s="8"/>
      <c r="C100" s="8"/>
      <c r="D100" s="8"/>
      <c r="E100" s="8"/>
      <c r="F100" s="8"/>
      <c r="G100" s="8"/>
      <c r="H100" s="8"/>
    </row>
    <row r="101" spans="2:8" ht="16.5" x14ac:dyDescent="0.3">
      <c r="B101" s="8"/>
      <c r="C101" s="8"/>
      <c r="D101" s="8"/>
      <c r="E101" s="8"/>
      <c r="F101" s="8"/>
      <c r="G101" s="14"/>
      <c r="H101" s="8"/>
    </row>
    <row r="102" spans="2:8" ht="16.5" x14ac:dyDescent="0.3">
      <c r="B102" s="17" t="s">
        <v>81</v>
      </c>
      <c r="C102" s="59"/>
      <c r="D102" s="59"/>
      <c r="E102" s="17"/>
      <c r="F102" s="17"/>
      <c r="G102" s="17"/>
      <c r="H102" s="8"/>
    </row>
    <row r="103" spans="2:8" ht="16.5" x14ac:dyDescent="0.3">
      <c r="B103" s="8"/>
      <c r="C103" s="8"/>
      <c r="D103" s="8"/>
      <c r="E103" s="8"/>
      <c r="F103" s="8"/>
      <c r="G103" s="8"/>
      <c r="H103" s="8"/>
    </row>
    <row r="104" spans="2:8" ht="16.5" x14ac:dyDescent="0.3">
      <c r="B104" s="8"/>
      <c r="C104" s="8"/>
      <c r="D104" s="8"/>
      <c r="E104" s="8"/>
      <c r="F104" s="8"/>
      <c r="G104" s="8"/>
      <c r="H104" s="8"/>
    </row>
    <row r="105" spans="2:8" ht="16.5" x14ac:dyDescent="0.3">
      <c r="B105" s="8"/>
      <c r="C105" s="8"/>
      <c r="D105" s="8"/>
      <c r="E105" s="8"/>
      <c r="F105" s="8"/>
      <c r="G105" s="8"/>
      <c r="H105" s="8"/>
    </row>
    <row r="106" spans="2:8" ht="16.5" x14ac:dyDescent="0.3">
      <c r="B106" s="8"/>
      <c r="C106" s="8"/>
      <c r="D106" s="8"/>
      <c r="E106" s="8"/>
      <c r="F106" s="8"/>
      <c r="G106" s="8"/>
      <c r="H106" s="8"/>
    </row>
    <row r="107" spans="2:8" ht="16.5" x14ac:dyDescent="0.3">
      <c r="B107" s="8"/>
      <c r="C107" s="8"/>
      <c r="D107" s="8"/>
      <c r="E107" s="8"/>
      <c r="F107" s="8"/>
      <c r="G107" s="8"/>
      <c r="H107" s="8"/>
    </row>
    <row r="108" spans="2:8" ht="16.5" x14ac:dyDescent="0.3">
      <c r="B108" s="8"/>
      <c r="C108" s="8"/>
      <c r="D108" s="8"/>
      <c r="E108" s="8"/>
      <c r="F108" s="8"/>
      <c r="G108" s="8"/>
      <c r="H108" s="8"/>
    </row>
    <row r="109" spans="2:8" ht="16.5" x14ac:dyDescent="0.3">
      <c r="B109" s="8"/>
      <c r="C109" s="8"/>
      <c r="D109" s="8"/>
      <c r="E109" s="8"/>
      <c r="F109" s="8"/>
      <c r="G109" s="8"/>
      <c r="H109" s="8"/>
    </row>
    <row r="110" spans="2:8" ht="16.5" x14ac:dyDescent="0.3">
      <c r="B110" s="8"/>
      <c r="C110" s="8"/>
      <c r="D110" s="8"/>
      <c r="E110" s="8"/>
      <c r="F110" s="8"/>
      <c r="G110" s="8"/>
      <c r="H110" s="8"/>
    </row>
    <row r="111" spans="2:8" ht="16.5" x14ac:dyDescent="0.3">
      <c r="B111" s="8"/>
      <c r="C111" s="8"/>
      <c r="D111" s="8"/>
      <c r="E111" s="8"/>
      <c r="F111" s="8"/>
      <c r="G111" s="8"/>
      <c r="H111" s="8"/>
    </row>
  </sheetData>
  <sheetProtection algorithmName="SHA-512" hashValue="sSo3TjZ1iLovGvGCrRxMSayUKP/ZE8LhFho4WWOzd4ds/5XWe8IYUEWwTvSB7OUaK1HTDkEI6UmL+NYn316KeA==" saltValue="sGFJWKv6vG6CwldEXuCplw==" spinCount="100000" sheet="1" objects="1" scenarios="1"/>
  <mergeCells count="6">
    <mergeCell ref="C102:D102"/>
    <mergeCell ref="B8:C8"/>
    <mergeCell ref="B10:G10"/>
    <mergeCell ref="B11:G11"/>
    <mergeCell ref="B12:G12"/>
    <mergeCell ref="B13:G13"/>
  </mergeCells>
  <printOptions horizontalCentered="1"/>
  <pageMargins left="0.51181102362204722" right="0.70866141732283472" top="0.74803149606299213" bottom="0.74803149606299213" header="0.31496062992125984" footer="0.31496062992125984"/>
  <pageSetup paperSize="5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2021-04-06T20:13:53Z</cp:lastPrinted>
  <dcterms:created xsi:type="dcterms:W3CDTF">2018-04-17T18:57:16Z</dcterms:created>
  <dcterms:modified xsi:type="dcterms:W3CDTF">2021-10-08T18:27:26Z</dcterms:modified>
</cp:coreProperties>
</file>